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9 - SO501 - Přeložka 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'D.1.9 - SO501 - Přeložka ...'!$C$135:$K$427</definedName>
    <definedName name="_xlnm.Print_Area" localSheetId="1">'D.1.9 - SO501 - Přeložka ...'!$C$4:$J$76,'D.1.9 - SO501 - Přeložka ...'!$C$82:$J$117,'D.1.9 - SO501 - Přeložka ...'!$C$123:$J$427</definedName>
    <definedName name="_xlnm.Print_Titles" localSheetId="1">'D.1.9 - SO501 - Přeložka ...'!$135:$135</definedName>
    <definedName name="_xlnm.Print_Area" localSheetId="2">'Seznam figur'!$C$4:$G$169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427"/>
  <c r="BH427"/>
  <c r="BG427"/>
  <c r="BF427"/>
  <c r="BK427"/>
  <c r="J427"/>
  <c r="BE427"/>
  <c r="BI426"/>
  <c r="BH426"/>
  <c r="BG426"/>
  <c r="BF426"/>
  <c r="BK426"/>
  <c r="J426"/>
  <c r="BE426"/>
  <c r="BI425"/>
  <c r="BH425"/>
  <c r="BG425"/>
  <c r="BF425"/>
  <c r="BK425"/>
  <c r="J425"/>
  <c r="BE425"/>
  <c r="BI424"/>
  <c r="BH424"/>
  <c r="BG424"/>
  <c r="BF424"/>
  <c r="BK424"/>
  <c r="J424"/>
  <c r="BE424"/>
  <c r="BI423"/>
  <c r="BH423"/>
  <c r="BG423"/>
  <c r="BF423"/>
  <c r="BK423"/>
  <c r="J423"/>
  <c r="BE423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2"/>
  <c r="BH412"/>
  <c r="BG412"/>
  <c r="BF412"/>
  <c r="T412"/>
  <c r="T411"/>
  <c r="R412"/>
  <c r="R411"/>
  <c r="P412"/>
  <c r="P411"/>
  <c r="BI410"/>
  <c r="BH410"/>
  <c r="BG410"/>
  <c r="BF410"/>
  <c r="T410"/>
  <c r="R410"/>
  <c r="P410"/>
  <c r="BI409"/>
  <c r="BH409"/>
  <c r="BG409"/>
  <c r="BF409"/>
  <c r="T409"/>
  <c r="R409"/>
  <c r="P409"/>
  <c r="BI406"/>
  <c r="BH406"/>
  <c r="BG406"/>
  <c r="BF406"/>
  <c r="T406"/>
  <c r="T405"/>
  <c r="T404"/>
  <c r="R406"/>
  <c r="R405"/>
  <c r="R404"/>
  <c r="P406"/>
  <c r="P405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399"/>
  <c r="BH399"/>
  <c r="BG399"/>
  <c r="BF399"/>
  <c r="T399"/>
  <c r="R399"/>
  <c r="P399"/>
  <c r="BI398"/>
  <c r="BH398"/>
  <c r="BG398"/>
  <c r="BF398"/>
  <c r="T398"/>
  <c r="R398"/>
  <c r="P398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2"/>
  <c r="BH332"/>
  <c r="BG332"/>
  <c r="BF332"/>
  <c r="T332"/>
  <c r="T331"/>
  <c r="R332"/>
  <c r="R331"/>
  <c r="P332"/>
  <c r="P331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3"/>
  <c r="BH313"/>
  <c r="BG313"/>
  <c r="BF313"/>
  <c r="T313"/>
  <c r="T312"/>
  <c r="R313"/>
  <c r="R312"/>
  <c r="P313"/>
  <c r="P312"/>
  <c r="BI311"/>
  <c r="BH311"/>
  <c r="BG311"/>
  <c r="BF311"/>
  <c r="T311"/>
  <c r="R311"/>
  <c r="P311"/>
  <c r="BI310"/>
  <c r="BH310"/>
  <c r="BG310"/>
  <c r="BF310"/>
  <c r="T310"/>
  <c r="R310"/>
  <c r="P310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4"/>
  <c r="BH284"/>
  <c r="BG284"/>
  <c r="BF284"/>
  <c r="T284"/>
  <c r="R284"/>
  <c r="P284"/>
  <c r="BI282"/>
  <c r="BH282"/>
  <c r="BG282"/>
  <c r="BF282"/>
  <c r="T282"/>
  <c r="R282"/>
  <c r="P282"/>
  <c r="BI273"/>
  <c r="BH273"/>
  <c r="BG273"/>
  <c r="BF273"/>
  <c r="T273"/>
  <c r="R273"/>
  <c r="P273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5"/>
  <c r="BH255"/>
  <c r="BG255"/>
  <c r="BF255"/>
  <c r="T255"/>
  <c r="R255"/>
  <c r="P255"/>
  <c r="BI252"/>
  <c r="BH252"/>
  <c r="BG252"/>
  <c r="BF252"/>
  <c r="T252"/>
  <c r="R252"/>
  <c r="P252"/>
  <c r="BI246"/>
  <c r="BH246"/>
  <c r="BG246"/>
  <c r="BF246"/>
  <c r="T246"/>
  <c r="R246"/>
  <c r="P246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197"/>
  <c r="BH197"/>
  <c r="BG197"/>
  <c r="BF197"/>
  <c r="T197"/>
  <c r="R197"/>
  <c r="P197"/>
  <c r="BI195"/>
  <c r="BH195"/>
  <c r="BG195"/>
  <c r="BF195"/>
  <c r="T195"/>
  <c r="R195"/>
  <c r="P195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J133"/>
  <c r="J132"/>
  <c r="F132"/>
  <c r="F130"/>
  <c r="E128"/>
  <c r="J92"/>
  <c r="J91"/>
  <c r="F91"/>
  <c r="F89"/>
  <c r="E87"/>
  <c r="J18"/>
  <c r="E18"/>
  <c r="F92"/>
  <c r="J17"/>
  <c r="J12"/>
  <c r="J89"/>
  <c r="E7"/>
  <c r="E126"/>
  <c i="1" r="L90"/>
  <c r="AM90"/>
  <c r="AM89"/>
  <c r="L89"/>
  <c r="AM87"/>
  <c r="L87"/>
  <c r="L85"/>
  <c r="L84"/>
  <c i="2" r="BK416"/>
  <c r="J388"/>
  <c r="J369"/>
  <c r="J343"/>
  <c r="J233"/>
  <c r="BK160"/>
  <c r="BK409"/>
  <c r="J385"/>
  <c r="BK320"/>
  <c r="J282"/>
  <c r="BK180"/>
  <c r="J303"/>
  <c r="BK365"/>
  <c r="BK301"/>
  <c r="J175"/>
  <c r="BK239"/>
  <c r="BK351"/>
  <c r="BK382"/>
  <c r="BK184"/>
  <c r="J338"/>
  <c r="BK172"/>
  <c r="BK386"/>
  <c r="J351"/>
  <c r="BK396"/>
  <c r="J387"/>
  <c r="BK353"/>
  <c r="J184"/>
  <c r="J342"/>
  <c r="J241"/>
  <c r="J150"/>
  <c r="BK252"/>
  <c r="J381"/>
  <c r="BK355"/>
  <c r="BK336"/>
  <c r="J357"/>
  <c r="J208"/>
  <c r="J273"/>
  <c r="J403"/>
  <c r="BK377"/>
  <c r="J352"/>
  <c r="BK266"/>
  <c r="BK148"/>
  <c r="BK403"/>
  <c r="BK313"/>
  <c r="J220"/>
  <c r="BK293"/>
  <c r="BK381"/>
  <c r="J255"/>
  <c r="BK347"/>
  <c r="BK151"/>
  <c r="BK208"/>
  <c r="BK389"/>
  <c r="BK346"/>
  <c r="J358"/>
  <c r="J142"/>
  <c r="BK363"/>
  <c r="BK342"/>
  <c r="J378"/>
  <c r="J297"/>
  <c r="J415"/>
  <c r="BK379"/>
  <c r="BK358"/>
  <c r="BK229"/>
  <c r="J154"/>
  <c r="J418"/>
  <c r="J399"/>
  <c r="BK375"/>
  <c r="BK310"/>
  <c r="J172"/>
  <c r="J361"/>
  <c r="BK216"/>
  <c r="J310"/>
  <c r="BK237"/>
  <c r="BK362"/>
  <c r="J406"/>
  <c r="J261"/>
  <c r="BK190"/>
  <c r="BK345"/>
  <c r="J398"/>
  <c r="BK371"/>
  <c r="J235"/>
  <c r="J197"/>
  <c r="BK385"/>
  <c r="J313"/>
  <c r="BK368"/>
  <c r="J420"/>
  <c r="BK398"/>
  <c r="BK383"/>
  <c r="J374"/>
  <c r="J364"/>
  <c r="BK350"/>
  <c r="J329"/>
  <c r="J252"/>
  <c r="BK210"/>
  <c r="BK145"/>
  <c r="BK419"/>
  <c r="BK415"/>
  <c r="BK392"/>
  <c r="J376"/>
  <c r="BK357"/>
  <c r="J299"/>
  <c r="BK197"/>
  <c r="BK154"/>
  <c r="BK344"/>
  <c r="BK295"/>
  <c r="BK364"/>
  <c r="J348"/>
  <c r="J284"/>
  <c r="BK150"/>
  <c r="BK324"/>
  <c r="J412"/>
  <c r="J344"/>
  <c r="J210"/>
  <c r="J349"/>
  <c r="BK282"/>
  <c r="J148"/>
  <c r="BK352"/>
  <c r="BK226"/>
  <c r="J162"/>
  <c r="J384"/>
  <c r="BK356"/>
  <c r="BK311"/>
  <c r="J365"/>
  <c r="BK233"/>
  <c r="J394"/>
  <c r="J383"/>
  <c r="BK343"/>
  <c r="BK220"/>
  <c r="BK175"/>
  <c r="J180"/>
  <c r="J419"/>
  <c r="BK406"/>
  <c r="BK399"/>
  <c r="BK394"/>
  <c r="J392"/>
  <c r="J375"/>
  <c r="BK370"/>
  <c r="J356"/>
  <c r="J347"/>
  <c r="BK332"/>
  <c r="J324"/>
  <c r="BK241"/>
  <c r="BK212"/>
  <c r="J195"/>
  <c r="BK139"/>
  <c r="BK417"/>
  <c r="BK412"/>
  <c r="BK401"/>
  <c r="J382"/>
  <c r="BK372"/>
  <c r="BK349"/>
  <c r="J229"/>
  <c r="BK195"/>
  <c r="J160"/>
  <c r="J410"/>
  <c r="BK317"/>
  <c r="BK284"/>
  <c r="J359"/>
  <c r="J354"/>
  <c r="J295"/>
  <c r="BK246"/>
  <c r="J166"/>
  <c r="J370"/>
  <c r="J318"/>
  <c r="J212"/>
  <c r="BK410"/>
  <c r="J345"/>
  <c r="BK264"/>
  <c r="J190"/>
  <c r="BK348"/>
  <c r="BK261"/>
  <c r="BK162"/>
  <c r="J360"/>
  <c r="BK329"/>
  <c r="J301"/>
  <c r="J206"/>
  <c r="J401"/>
  <c r="J396"/>
  <c r="BK373"/>
  <c r="BK360"/>
  <c r="BK273"/>
  <c r="J164"/>
  <c r="BK361"/>
  <c r="BK235"/>
  <c r="BK157"/>
  <c r="J389"/>
  <c r="J386"/>
  <c r="J366"/>
  <c r="J346"/>
  <c r="J332"/>
  <c r="J222"/>
  <c r="BK206"/>
  <c r="J377"/>
  <c r="BK367"/>
  <c r="BK168"/>
  <c r="J416"/>
  <c r="BK387"/>
  <c r="BK374"/>
  <c r="BK354"/>
  <c r="BK318"/>
  <c r="J216"/>
  <c r="BK166"/>
  <c r="BK388"/>
  <c r="J293"/>
  <c r="J362"/>
  <c r="BK303"/>
  <c r="BK255"/>
  <c r="J226"/>
  <c r="J139"/>
  <c r="J237"/>
  <c r="BK384"/>
  <c r="J320"/>
  <c r="BK297"/>
  <c r="BK369"/>
  <c r="BK359"/>
  <c r="J157"/>
  <c r="J409"/>
  <c r="BK378"/>
  <c r="J355"/>
  <c r="J311"/>
  <c r="BK164"/>
  <c r="BK418"/>
  <c r="BK395"/>
  <c r="J368"/>
  <c r="J264"/>
  <c r="BK142"/>
  <c r="J168"/>
  <c r="BK338"/>
  <c r="BK214"/>
  <c r="BK222"/>
  <c r="J373"/>
  <c r="J186"/>
  <c r="BK299"/>
  <c r="J363"/>
  <c r="J327"/>
  <c r="J145"/>
  <c r="J372"/>
  <c r="J214"/>
  <c r="BK223"/>
  <c r="J367"/>
  <c r="BK327"/>
  <c r="BK186"/>
  <c r="J246"/>
  <c r="J417"/>
  <c r="J395"/>
  <c r="BK376"/>
  <c r="J336"/>
  <c r="J223"/>
  <c r="BK420"/>
  <c r="BK402"/>
  <c r="J379"/>
  <c r="J335"/>
  <c r="J266"/>
  <c r="J353"/>
  <c r="J402"/>
  <c r="J350"/>
  <c r="J239"/>
  <c i="1" r="AS94"/>
  <c i="2" r="J151"/>
  <c r="BK335"/>
  <c r="BK366"/>
  <c r="J317"/>
  <c r="J371"/>
  <c l="1" r="P219"/>
  <c r="R138"/>
  <c r="R316"/>
  <c r="BK138"/>
  <c r="T138"/>
  <c r="T219"/>
  <c r="R309"/>
  <c r="T316"/>
  <c r="P319"/>
  <c r="R319"/>
  <c r="BK334"/>
  <c r="J334"/>
  <c r="J106"/>
  <c r="R334"/>
  <c r="T334"/>
  <c r="P337"/>
  <c r="R337"/>
  <c r="BK391"/>
  <c r="J391"/>
  <c r="J108"/>
  <c r="T391"/>
  <c r="R400"/>
  <c r="R408"/>
  <c r="BK414"/>
  <c r="J414"/>
  <c r="J115"/>
  <c r="R414"/>
  <c r="T414"/>
  <c r="P138"/>
  <c r="BK219"/>
  <c r="J219"/>
  <c r="J99"/>
  <c r="R219"/>
  <c r="BK309"/>
  <c r="J309"/>
  <c r="J100"/>
  <c r="P309"/>
  <c r="T309"/>
  <c r="BK316"/>
  <c r="J316"/>
  <c r="J102"/>
  <c r="P316"/>
  <c r="BK319"/>
  <c r="J319"/>
  <c r="J103"/>
  <c r="T319"/>
  <c r="P334"/>
  <c r="P333"/>
  <c r="BK337"/>
  <c r="J337"/>
  <c r="J107"/>
  <c r="T337"/>
  <c r="P391"/>
  <c r="R391"/>
  <c r="BK400"/>
  <c r="J400"/>
  <c r="J109"/>
  <c r="P400"/>
  <c r="T400"/>
  <c r="BK408"/>
  <c r="J408"/>
  <c r="J113"/>
  <c r="P408"/>
  <c r="T408"/>
  <c r="T407"/>
  <c r="P414"/>
  <c r="BK422"/>
  <c r="J422"/>
  <c r="J116"/>
  <c r="BK312"/>
  <c r="J312"/>
  <c r="J101"/>
  <c r="BK331"/>
  <c r="J331"/>
  <c r="J104"/>
  <c r="BK411"/>
  <c r="J411"/>
  <c r="J114"/>
  <c r="BK405"/>
  <c r="BK404"/>
  <c r="J404"/>
  <c r="J110"/>
  <c r="BE160"/>
  <c r="BE261"/>
  <c r="BE329"/>
  <c r="BE343"/>
  <c r="BE348"/>
  <c r="BE372"/>
  <c r="BE379"/>
  <c r="BE385"/>
  <c r="BE237"/>
  <c r="BE311"/>
  <c r="BE317"/>
  <c r="BE324"/>
  <c r="BE335"/>
  <c r="BE338"/>
  <c r="BE355"/>
  <c r="BE369"/>
  <c r="BE370"/>
  <c r="BE384"/>
  <c r="BE392"/>
  <c r="BE395"/>
  <c r="J130"/>
  <c r="BE266"/>
  <c r="BE282"/>
  <c r="BE299"/>
  <c r="BE320"/>
  <c r="BE359"/>
  <c r="BE367"/>
  <c r="BE154"/>
  <c r="BE166"/>
  <c r="BE190"/>
  <c r="BE216"/>
  <c r="BE220"/>
  <c r="BE241"/>
  <c r="BE318"/>
  <c r="BE347"/>
  <c r="BE349"/>
  <c r="BE357"/>
  <c r="BE363"/>
  <c r="BE148"/>
  <c r="BE164"/>
  <c r="BE229"/>
  <c r="BE273"/>
  <c r="BE303"/>
  <c r="BE332"/>
  <c r="BE342"/>
  <c r="BE344"/>
  <c r="BE361"/>
  <c r="BE376"/>
  <c r="BE377"/>
  <c r="BE394"/>
  <c r="E85"/>
  <c r="F133"/>
  <c r="BE157"/>
  <c r="BE195"/>
  <c r="BE210"/>
  <c r="BE226"/>
  <c r="BE284"/>
  <c r="BE350"/>
  <c r="BE364"/>
  <c r="BE368"/>
  <c r="BE387"/>
  <c r="BE403"/>
  <c r="BE409"/>
  <c r="BE246"/>
  <c r="BE310"/>
  <c r="BE371"/>
  <c r="BE375"/>
  <c r="BE388"/>
  <c r="BE396"/>
  <c r="BE139"/>
  <c r="BE145"/>
  <c r="BE255"/>
  <c r="BE295"/>
  <c r="BE313"/>
  <c r="BE336"/>
  <c r="BE162"/>
  <c r="BE197"/>
  <c r="BE206"/>
  <c r="BE208"/>
  <c r="BE223"/>
  <c r="BE235"/>
  <c r="BE264"/>
  <c r="BE351"/>
  <c r="BE389"/>
  <c r="BE142"/>
  <c r="BE172"/>
  <c r="BE212"/>
  <c r="BE327"/>
  <c r="BE354"/>
  <c r="BE356"/>
  <c r="BE358"/>
  <c r="BE362"/>
  <c r="BE383"/>
  <c r="BE150"/>
  <c r="BE151"/>
  <c r="BE175"/>
  <c r="BE214"/>
  <c r="BE233"/>
  <c r="BE239"/>
  <c r="BE252"/>
  <c r="BE293"/>
  <c r="BE297"/>
  <c r="BE301"/>
  <c r="BE352"/>
  <c r="BE353"/>
  <c r="BE374"/>
  <c r="BE378"/>
  <c r="BE381"/>
  <c r="BE382"/>
  <c r="BE386"/>
  <c r="BE398"/>
  <c r="BE399"/>
  <c r="BE406"/>
  <c r="BE410"/>
  <c r="BE412"/>
  <c r="BE416"/>
  <c r="BE168"/>
  <c r="BE180"/>
  <c r="BE184"/>
  <c r="BE186"/>
  <c r="BE222"/>
  <c r="BE345"/>
  <c r="BE346"/>
  <c r="BE360"/>
  <c r="BE365"/>
  <c r="BE366"/>
  <c r="BE373"/>
  <c r="BE401"/>
  <c r="BE402"/>
  <c r="BE415"/>
  <c r="BE417"/>
  <c r="BE418"/>
  <c r="BE419"/>
  <c r="BE420"/>
  <c r="F36"/>
  <c i="1" r="BC95"/>
  <c r="BC94"/>
  <c r="AY94"/>
  <c i="2" r="F37"/>
  <c i="1" r="BD95"/>
  <c r="BD94"/>
  <c r="W33"/>
  <c i="2" r="F34"/>
  <c i="1" r="BA95"/>
  <c r="BA94"/>
  <c r="AW94"/>
  <c r="AK30"/>
  <c i="2" r="F35"/>
  <c i="1" r="BB95"/>
  <c r="BB94"/>
  <c r="AX94"/>
  <c i="2" r="J34"/>
  <c i="1" r="AW95"/>
  <c i="2" l="1" r="P407"/>
  <c r="R407"/>
  <c r="R333"/>
  <c r="P137"/>
  <c r="P136"/>
  <c i="1" r="AU95"/>
  <c i="2" r="BK137"/>
  <c r="J137"/>
  <c r="J97"/>
  <c r="T333"/>
  <c r="T137"/>
  <c r="R137"/>
  <c r="J138"/>
  <c r="J98"/>
  <c r="BK333"/>
  <c r="J333"/>
  <c r="J105"/>
  <c r="J405"/>
  <c r="J111"/>
  <c r="BK407"/>
  <c r="J407"/>
  <c r="J112"/>
  <c i="1" r="W32"/>
  <c r="AU94"/>
  <c r="W31"/>
  <c i="2" r="J33"/>
  <c i="1" r="AV95"/>
  <c r="AT95"/>
  <c i="2" r="F33"/>
  <c i="1" r="AZ95"/>
  <c r="AZ94"/>
  <c r="AV94"/>
  <c r="AK29"/>
  <c r="W30"/>
  <c i="2" l="1" r="R136"/>
  <c r="T136"/>
  <c r="BK136"/>
  <c r="J136"/>
  <c r="J96"/>
  <c i="1" r="W29"/>
  <c r="AT94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<sst xmlns="http://schemas.openxmlformats.org/spreadsheetml/2006/main">
  <si>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</si>
  <si>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</si>
  <si>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</si>
  <si>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</si>
  <si>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</si>
  <si>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{d81fc5d9-b87b-40ae-8d1f-517a98b5f727}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</si>
  <si>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</si>
  <si>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</si>
  <si>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</si>
  <si>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</si>
  <si>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</si>
  <si>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</si>
  <si>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</si>
  <si>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</si>
  <si>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361021015_1_2025/I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</si>
  <si>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</si>
  <si>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</si>
  <si>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silnice II/343 Hlinsko III.etapa</t>
  </si>
  <si>
    <t>KSO:</t>
  </si>
  <si>
    <t>CC-CZ:</t>
  </si>
  <si>
    <t>Místo:</t>
  </si>
  <si>
    <t>Hlinsko</t>
  </si>
  <si>
    <t>Datum:</t>
  </si>
  <si>
    <t>28. 3. 2025</t>
  </si>
  <si>
    <t>Zadavatel:</t>
  </si>
  <si>
    <t>IČ:</t>
  </si>
  <si>
    <t>25292161</t>
  </si>
  <si>
    <t>PRODIN a.s.</t>
  </si>
  <si>
    <t>DIČ:</t>
  </si>
  <si>
    <t>CZ25292161</t>
  </si>
  <si>
    <t>Uchazeč:</t>
  </si>
  <si>
    <t>Vyplň údaj</t>
  </si>
  <si>
    <t>Projektant:</t>
  </si>
  <si>
    <t>28016718</t>
  </si>
  <si>
    <t>FORGAS a.s.</t>
  </si>
  <si>
    <t>CZ28016718</t>
  </si>
  <si>
    <t>True</t>
  </si>
  <si>
    <t>Zpracovatel:</t>
  </si>
  <si>
    <t>Petr Teplý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</si>
  <si>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</si>
  <si>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</si>
  <si>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</si>
  <si>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</si>
  <si>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</si>
  <si>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</si>
  <si>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</si>
  <si>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</si>
  <si>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</si>
  <si>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</si>
  <si>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</si>
  <si>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</si>
  <si>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</si>
  <si>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</si>
  <si>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</si>
  <si>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</si>
  <si>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</si>
  <si>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</si>
  <si>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</si>
  <si>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</si>
  <si>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</si>
  <si>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</si>
  <si>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</si>
  <si>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</si>
  <si>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</si>
  <si>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</si>
  <si>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</si>
  <si>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</si>
  <si>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</si>
  <si>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</si>
  <si>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</si>
  <si>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</si>
  <si>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</si>
  <si>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</si>
  <si>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</si>
  <si>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</si>
  <si>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</si>
  <si>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</si>
  <si>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</si>
  <si>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</si>
  <si>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</si>
  <si>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</si>
  <si>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</si>
  <si>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</si>
  <si>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</si>
  <si>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</si>
  <si>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D.1.9</t>
  </si>
  <si>
    <t>SO501 - Přeložka STL plynovodu</t>
  </si>
  <si>
    <t>STA</t>
  </si>
  <si>
    <t>1</t>
  </si>
  <si>
    <t>{980cb151-0937-40f9-8ad7-0d6a3ecc9df0}</t>
  </si>
  <si>
    <t>2</t>
  </si>
  <si>
    <t>j</t>
  </si>
  <si>
    <t>jámy 2</t>
  </si>
  <si>
    <t>m3</t>
  </si>
  <si>
    <t>12,096</t>
  </si>
  <si>
    <t>l</t>
  </si>
  <si>
    <t>lože</t>
  </si>
  <si>
    <t>2,2</t>
  </si>
  <si>
    <t>KRYCÍ LIST SOUPISU PRACÍ</t>
  </si>
  <si>
    <t>l2</t>
  </si>
  <si>
    <t>1,644</t>
  </si>
  <si>
    <t>oa</t>
  </si>
  <si>
    <t>odpad</t>
  </si>
  <si>
    <t>t</t>
  </si>
  <si>
    <t>6,996</t>
  </si>
  <si>
    <t>obs</t>
  </si>
  <si>
    <t>obsyp</t>
  </si>
  <si>
    <t>7,518</t>
  </si>
  <si>
    <t>obs2</t>
  </si>
  <si>
    <t>5,04</t>
  </si>
  <si>
    <t>Objekt:</t>
  </si>
  <si>
    <t>odp</t>
  </si>
  <si>
    <t>odstranění povrchů</t>
  </si>
  <si>
    <t>m2</t>
  </si>
  <si>
    <t>22</t>
  </si>
  <si>
    <t>D.1.9 - SO501 - Přeložka STL plynovodu</t>
  </si>
  <si>
    <t>ok</t>
  </si>
  <si>
    <t>6,38</t>
  </si>
  <si>
    <t>opz</t>
  </si>
  <si>
    <t>odvoz přebytečné zeminy</t>
  </si>
  <si>
    <t>6,684</t>
  </si>
  <si>
    <t>opzn</t>
  </si>
  <si>
    <t>9,718</t>
  </si>
  <si>
    <t>paž</t>
  </si>
  <si>
    <t>pažení</t>
  </si>
  <si>
    <t>62,6</t>
  </si>
  <si>
    <t>paž2</t>
  </si>
  <si>
    <t>3</t>
  </si>
  <si>
    <t>plot</t>
  </si>
  <si>
    <t>oplocení montážních prostorů</t>
  </si>
  <si>
    <t>m</t>
  </si>
  <si>
    <t>50</t>
  </si>
  <si>
    <t>plot2</t>
  </si>
  <si>
    <t>40</t>
  </si>
  <si>
    <t>pz</t>
  </si>
  <si>
    <t>přebytečná zemina</t>
  </si>
  <si>
    <t>-6,684</t>
  </si>
  <si>
    <t>pzn</t>
  </si>
  <si>
    <t>-9,718</t>
  </si>
  <si>
    <t>r</t>
  </si>
  <si>
    <t>rýha - nezapažená</t>
  </si>
  <si>
    <t>7,5</t>
  </si>
  <si>
    <t>rn</t>
  </si>
  <si>
    <t>rýha - zapažená, nový plynovod</t>
  </si>
  <si>
    <t>25,74</t>
  </si>
  <si>
    <t>š</t>
  </si>
  <si>
    <t>šachty</t>
  </si>
  <si>
    <t>0,375</t>
  </si>
  <si>
    <t>šn</t>
  </si>
  <si>
    <t>0,125</t>
  </si>
  <si>
    <t>žeb</t>
  </si>
  <si>
    <t>žebříky</t>
  </si>
  <si>
    <t>5</t>
  </si>
  <si>
    <t>žeb2</t>
  </si>
  <si>
    <t>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</si>
  <si>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</si>
  <si>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</si>
  <si>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</si>
  <si>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</si>
  <si>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</si>
  <si>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</si>
  <si>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1.1 - Zemní práce - pokládka nového potrubí STL plynovodu</t>
  </si>
  <si>
    <t xml:space="preserve">    1.2 - Zemní práce - odpoje a propoje nového potrubí na stávající DS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</si>
  <si>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</si>
  <si>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</si>
  <si>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</si>
  <si>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</si>
  <si>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</si>
  <si>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M - Práce a dodávky M</t>
  </si>
  <si>
    <t xml:space="preserve">    21-M - Elektromontáže</t>
  </si>
  <si>
    <t xml:space="preserve">    23-M - Montáže potrubí</t>
  </si>
  <si>
    <t xml:space="preserve">    23-M.2 - Montáže potrubí - Odpoje a propoje</t>
  </si>
  <si>
    <t xml:space="preserve">    46-M - Zemní práce při extr.mont.pracích</t>
  </si>
  <si>
    <t>N00 - Nepojmenované práce</t>
  </si>
  <si>
    <t xml:space="preserve">    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</si>
  <si>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</si>
  <si>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</si>
  <si>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</si>
  <si>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</si>
  <si>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</si>
  <si>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</si>
  <si>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</si>
  <si>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</si>
  <si>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</si>
  <si>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</si>
  <si>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</si>
  <si>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</si>
  <si>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</si>
  <si>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</si>
  <si>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</si>
  <si>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</si>
  <si>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</si>
  <si>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</si>
  <si>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</si>
  <si>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</si>
  <si>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</si>
  <si>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1.1</t>
  </si>
  <si>
    <t>Zemní práce - pokládka nového potrubí STL plynovodu</t>
  </si>
  <si>
    <t>K</t>
  </si>
  <si>
    <t>113107341</t>
  </si>
  <si>
    <t>Odstranění podkladu živičného tl 50 mm strojně pl do 50 m2</t>
  </si>
  <si>
    <t>-307032624</t>
  </si>
  <si>
    <t>VV</t>
  </si>
  <si>
    <t>"odstranění stávajících povrchů, předpoklad - ACO 30mm"</t>
  </si>
  <si>
    <t>113107342</t>
  </si>
  <si>
    <t>Odstranění podkladu živičného tl přes 50 do 100 mm strojně pl do 50 m2</t>
  </si>
  <si>
    <t>403067175</t>
  </si>
  <si>
    <t>"odstranění stávajících povrchů, předpoklad - ACP 80mm"</t>
  </si>
  <si>
    <t>113107322</t>
  </si>
  <si>
    <t>Odstranění podkladu z kameniva drceného tl přes 100 do 200 mm strojně pl do 50 m2</t>
  </si>
  <si>
    <t>1988567512</t>
  </si>
  <si>
    <t>"odstranění stávajících povrchů, předpoklad - ŠD 120mm"</t>
  </si>
  <si>
    <t>115101201</t>
  </si>
  <si>
    <t>Čerpání vody na dopravní výšku do 10 m průměrný přítok do 500 l/min</t>
  </si>
  <si>
    <t>hod</t>
  </si>
  <si>
    <t>-202509462</t>
  </si>
  <si>
    <t>"1 den- 24hod/den" 1*24</t>
  </si>
  <si>
    <t>115101301</t>
  </si>
  <si>
    <t>Pohotovost čerpací soupravy pro dopravní výšku do 10 m přítok do 500 l/min</t>
  </si>
  <si>
    <t>den</t>
  </si>
  <si>
    <t>-889312218</t>
  </si>
  <si>
    <t>6</t>
  </si>
  <si>
    <t>119001401</t>
  </si>
  <si>
    <t>Dočasné zajištění potrubí ocelového nebo litinového DN do 200 mm</t>
  </si>
  <si>
    <t>176791872</t>
  </si>
  <si>
    <t>"stávající STL plynovod OC DN150" 22,0</t>
  </si>
  <si>
    <t>Součet</t>
  </si>
  <si>
    <t>7</t>
  </si>
  <si>
    <t>119001405</t>
  </si>
  <si>
    <t>Dočasné zajištění potrubí z PE DN do 200 mm</t>
  </si>
  <si>
    <t>-633206129</t>
  </si>
  <si>
    <t>"vodovodní přípojka dn32" 1,0</t>
  </si>
  <si>
    <t>8</t>
  </si>
  <si>
    <t>119001421</t>
  </si>
  <si>
    <t>Dočasné zajištění kabelů a kabelových tratí ze 3 volně ložených kabelů</t>
  </si>
  <si>
    <t>-1108124093</t>
  </si>
  <si>
    <t>"SDK" 22,0</t>
  </si>
  <si>
    <t>9</t>
  </si>
  <si>
    <t>119003217</t>
  </si>
  <si>
    <t>Mobilní plotová zábrana vyplněná dráty výšky do 1,5 m pro zabezpečení výkopu zřízení</t>
  </si>
  <si>
    <t>986338874</t>
  </si>
  <si>
    <t>50,0</t>
  </si>
  <si>
    <t>10</t>
  </si>
  <si>
    <t>119003218</t>
  </si>
  <si>
    <t>Mobilní plotová zábrana vyplněná dráty výšky do 1,5 m pro zabezpečení výkopu odstranění</t>
  </si>
  <si>
    <t>934682102</t>
  </si>
  <si>
    <t>11</t>
  </si>
  <si>
    <t>119004111</t>
  </si>
  <si>
    <t>Bezpečný vstup nebo výstup z výkopu pomocí žebříku zřízení</t>
  </si>
  <si>
    <t>1025160029</t>
  </si>
  <si>
    <t>(1,4+1,1)*2</t>
  </si>
  <si>
    <t>12</t>
  </si>
  <si>
    <t>119004112</t>
  </si>
  <si>
    <t>Bezpečný vstup nebo výstup z výkopu pomocí žebříku odstranění</t>
  </si>
  <si>
    <t>669337518</t>
  </si>
  <si>
    <t>13</t>
  </si>
  <si>
    <t>132254202</t>
  </si>
  <si>
    <t>Hloubení zapažených rýh š do 2000 mm v hornině třídy těžitelnosti I skupiny 3 objem do 50 m3</t>
  </si>
  <si>
    <t>637260998</t>
  </si>
  <si>
    <t>P</t>
  </si>
  <si>
    <t>Poznámka k položce:_x000d_
- položka zahrnuje odpočet předpokládané skladby ZP</t>
  </si>
  <si>
    <t>"rýha pro pokládku nového plynovodu, odpočet předpokládané sklady ZP" 1,0*22,0*(1,4-0,03-0,08-0,12)</t>
  </si>
  <si>
    <t>14</t>
  </si>
  <si>
    <t>133254101</t>
  </si>
  <si>
    <t>Hloubení šachet zapažených v hornině třídy těžitelnosti I skupiny 3 objem do 20 m3</t>
  </si>
  <si>
    <t>-473580637</t>
  </si>
  <si>
    <t>"čerpací jímka" 0,5*0,5*0,5</t>
  </si>
  <si>
    <t>139001101</t>
  </si>
  <si>
    <t>Příplatek za ztížení vykopávky v blízkosti podzemního vedení</t>
  </si>
  <si>
    <t>1688461002</t>
  </si>
  <si>
    <t>"stávající STL plynovod OC DN150" (0,5+0,15+0,5)*(0,5+0,15+0,3)*22,0</t>
  </si>
  <si>
    <t>"vodovodní přípojka dn32" (0,5+0,032+0,5)*(0,5+0,032+0,3)*1,0</t>
  </si>
  <si>
    <t>"SDK" (0,5+0,1+0,5)*(0,5+0,1+0,3)*22,0</t>
  </si>
  <si>
    <t>16</t>
  </si>
  <si>
    <t>151101101</t>
  </si>
  <si>
    <t>Zřízení příložného pažení a rozepření stěn rýh hl do 2 m</t>
  </si>
  <si>
    <t>-1808128995</t>
  </si>
  <si>
    <t>"rýha pro pokládku nového plynovodu" 22,0*1,4*2</t>
  </si>
  <si>
    <t>"čerpací jímka" 0,5*0,5*4</t>
  </si>
  <si>
    <t>17</t>
  </si>
  <si>
    <t>151101111</t>
  </si>
  <si>
    <t>Odstranění příložného pažení a rozepření stěn rýh hl do 2 m</t>
  </si>
  <si>
    <t>-485621608</t>
  </si>
  <si>
    <t>18</t>
  </si>
  <si>
    <t>451573111</t>
  </si>
  <si>
    <t>Lože pod potrubí otevřený výkop ze štěrkopísku</t>
  </si>
  <si>
    <t>1059009628</t>
  </si>
  <si>
    <t>Poznámka k položce:_x000d_
- včetně materiálu</t>
  </si>
  <si>
    <t>"rýha pro pokládku nového plynovodu" 1,0*22,0*0,1</t>
  </si>
  <si>
    <t>19</t>
  </si>
  <si>
    <t>175151101</t>
  </si>
  <si>
    <t>Obsypání potrubí strojně sypaninou bez prohození, uloženou do 3 m</t>
  </si>
  <si>
    <t>-1744312516</t>
  </si>
  <si>
    <t>"rýha pro pokládku nového plynovodu" 1,0*22,0*(0,16+0,2)</t>
  </si>
  <si>
    <t>"odpočet objemu nového potrubí"</t>
  </si>
  <si>
    <t>"dn160" -3,14*0,160*0,160/4*20,0</t>
  </si>
  <si>
    <t>20</t>
  </si>
  <si>
    <t>M</t>
  </si>
  <si>
    <t>58337302</t>
  </si>
  <si>
    <t>štěrkopísek frakce 0/16</t>
  </si>
  <si>
    <t>-1467471011</t>
  </si>
  <si>
    <t>"Měrná hmotnost 1,7 t/m3 + přirážka 1% "obs*1,7*1,01</t>
  </si>
  <si>
    <t>174151101</t>
  </si>
  <si>
    <t>Zásyp jam, šachet rýh nebo kolem objektů sypaninou se zhutněním</t>
  </si>
  <si>
    <t>-2020982003</t>
  </si>
  <si>
    <t>rn+šn</t>
  </si>
  <si>
    <t>vzn</t>
  </si>
  <si>
    <t>Mezisoučet</t>
  </si>
  <si>
    <t>-(l+obs)</t>
  </si>
  <si>
    <t>167151101</t>
  </si>
  <si>
    <t>Nakládání výkopku z hornin třídy těžitelnosti I skupiny 1 až 3 do 100 m3</t>
  </si>
  <si>
    <t>-1514488276</t>
  </si>
  <si>
    <t>"odvoz přebytečné zeminy" -pzn</t>
  </si>
  <si>
    <t>23</t>
  </si>
  <si>
    <t>162751117</t>
  </si>
  <si>
    <t>Vodorovné přemístění přes 9 000 do 10000 m výkopku/sypaniny z horniny třídy těžitelnosti I skupiny 1 až 3</t>
  </si>
  <si>
    <t>-1372778075</t>
  </si>
  <si>
    <t>24</t>
  </si>
  <si>
    <t>162751119</t>
  </si>
  <si>
    <t>Příplatek k vodorovnému přemístění výkopku/sypaniny z horniny třídy těžitelnosti I skupiny 1 až 3 ZKD 1000 m přes 10000 m</t>
  </si>
  <si>
    <t>-1847949590</t>
  </si>
  <si>
    <t>opzn*5</t>
  </si>
  <si>
    <t>25</t>
  </si>
  <si>
    <t>171251201</t>
  </si>
  <si>
    <t>Uložení sypaniny na skládky nebo meziskládky</t>
  </si>
  <si>
    <t>-1690754988</t>
  </si>
  <si>
    <t>26</t>
  </si>
  <si>
    <t>171201231</t>
  </si>
  <si>
    <t>Poplatek za uložení zeminy a kamení na recyklační skládce (skládkovné) kód odpadu 17 05 04</t>
  </si>
  <si>
    <t>2145233073</t>
  </si>
  <si>
    <t>opzn*1,8</t>
  </si>
  <si>
    <t>27</t>
  </si>
  <si>
    <t>181951112</t>
  </si>
  <si>
    <t>Úprava pláně v hornině třídy těžitelnosti I skupiny 1 až 3 se zhutněním strojně</t>
  </si>
  <si>
    <t>955386672</t>
  </si>
  <si>
    <t>"rýha pro pokládku nového plynovodu" 1,0*22,0</t>
  </si>
  <si>
    <t>1.2</t>
  </si>
  <si>
    <t>Zemní práce - odpoje a propoje nového potrubí na stávající DS</t>
  </si>
  <si>
    <t>28</t>
  </si>
  <si>
    <t>1980129054</t>
  </si>
  <si>
    <t>"2 dny- 24hod/den" 2*24</t>
  </si>
  <si>
    <t>29</t>
  </si>
  <si>
    <t>815931536</t>
  </si>
  <si>
    <t>30</t>
  </si>
  <si>
    <t>-1732494995</t>
  </si>
  <si>
    <t>"stávající STL plynovod OC DN150" 2*3,0</t>
  </si>
  <si>
    <t>31</t>
  </si>
  <si>
    <t>-272476746</t>
  </si>
  <si>
    <t>32</t>
  </si>
  <si>
    <t>-1051847077</t>
  </si>
  <si>
    <t>"SDK" 2*1,5</t>
  </si>
  <si>
    <t>"elektro NN" 0,5</t>
  </si>
  <si>
    <t>33</t>
  </si>
  <si>
    <t>966147360</t>
  </si>
  <si>
    <t>40,0</t>
  </si>
  <si>
    <t>34</t>
  </si>
  <si>
    <t>-582412866</t>
  </si>
  <si>
    <t>35</t>
  </si>
  <si>
    <t>482643673</t>
  </si>
  <si>
    <t>(0,9+1,1)*2</t>
  </si>
  <si>
    <t>36</t>
  </si>
  <si>
    <t>1515163659</t>
  </si>
  <si>
    <t>37</t>
  </si>
  <si>
    <t>132251101</t>
  </si>
  <si>
    <t>Hloubení rýh nezapažených š do 800 mm v hornině třídy těžitelnosti I skupiny 3 objem do 20 m3 strojně</t>
  </si>
  <si>
    <t>178356157</t>
  </si>
  <si>
    <t>Poznámka k položce:_x000d_
- položka zahrnuje odpočet odstranění skladby ZP uvedené v jiném SO</t>
  </si>
  <si>
    <t>"rýha pro demontáž odpojeného plynovodu" 0,6*20,0*(1,0-0,5)</t>
  </si>
  <si>
    <t>"rýha pro stavební úpravu stávající přípojky " 0,6*5,0*(1,0-0,5)</t>
  </si>
  <si>
    <t>38</t>
  </si>
  <si>
    <t>131251100</t>
  </si>
  <si>
    <t>Hloubení jam nezapažených v hornině třídy těžitelnosti I skupiny 3 objem do 20 m3 strojně</t>
  </si>
  <si>
    <t>-1425448319</t>
  </si>
  <si>
    <t>"montážní jáma odpoj/propoj na stávající DS - 2x" 1,2*3,0*(1,4-0,5)*2</t>
  </si>
  <si>
    <t>"montážní jáma dopojení předem uloženého potrubí nového plynovodu - 2x" 1,2*2,0*(1,4-0,5)*2</t>
  </si>
  <si>
    <t>"montážní jáma pro vysazení přípojky" 1,2*1,2*(1,4-0,5)</t>
  </si>
  <si>
    <t>39</t>
  </si>
  <si>
    <t>-1583341473</t>
  </si>
  <si>
    <t>"čerpací jímky - 3ks" 0,5*0,5*0,5*3</t>
  </si>
  <si>
    <t>-771480481</t>
  </si>
  <si>
    <t>"stávající STL plynovod OC DN150" (0,5+0,15+0,5)*(0,5+0,15+0,3)*(2*3,0)</t>
  </si>
  <si>
    <t>"SDK" (0,5+0,1+0,5)*(0,5+0,1+0,3)*(2*1,5)</t>
  </si>
  <si>
    <t>"elektro NN" (0,5+0,1+0,5)*(0,5+0,1+0,5)*0,6</t>
  </si>
  <si>
    <t>41</t>
  </si>
  <si>
    <t>-1710419089</t>
  </si>
  <si>
    <t>"čerpací jímky - 3ks" 0,5*0,5*4*3</t>
  </si>
  <si>
    <t>42</t>
  </si>
  <si>
    <t>-875816548</t>
  </si>
  <si>
    <t>43</t>
  </si>
  <si>
    <t>-394552329</t>
  </si>
  <si>
    <t>"montážní jáma odpoj/propoj - 2x" 1,2*3,0*0,1*2</t>
  </si>
  <si>
    <t>"montážní jáma dopojení předem uloženého potrubí nového plynovodu - 2x" 1,2*2,0*0,1*2</t>
  </si>
  <si>
    <t>"montážní jáma pro vysazení přípojky" 1,2*1,2*0,1</t>
  </si>
  <si>
    <t>"rýha pro přepojení stávající přípojky " 0,6*5,0*0,1</t>
  </si>
  <si>
    <t>44</t>
  </si>
  <si>
    <t>-1938385497</t>
  </si>
  <si>
    <t>"montážní jáma odpoj/propoj - 2x" 1,2*3,0*(0,16+0,2)*2</t>
  </si>
  <si>
    <t>"montážní jáma dopojení předem uloženého potrubí nového plynovodu - 2x" 1,2*2,0*(0,11+0,2)*2</t>
  </si>
  <si>
    <t>"montážní jáma pro vysazení přípojky" 1,2*1,2*(0,032+0,2)</t>
  </si>
  <si>
    <t>"rýha pro přepojení stávající přípojky " 0,6*5,0*(0,032+0,2)</t>
  </si>
  <si>
    <t>"dn110" -3,14*0,110*0,110/4*7,0</t>
  </si>
  <si>
    <t>"dn32" -3,14*0,032*0,032/4*5,0</t>
  </si>
  <si>
    <t>45</t>
  </si>
  <si>
    <t>968338670</t>
  </si>
  <si>
    <t>"Měrná hmotnost 1,7 t/m3 + přirážka 1% "obs2*1,7*1,01</t>
  </si>
  <si>
    <t>46</t>
  </si>
  <si>
    <t>73962657</t>
  </si>
  <si>
    <t>j+r+š</t>
  </si>
  <si>
    <t>vz</t>
  </si>
  <si>
    <t>-(l2+obs2)</t>
  </si>
  <si>
    <t>"objem vytrhaného potrubí OC DN150"</t>
  </si>
  <si>
    <t>"DN150" 3,14*0,159*0,159/4*20,0</t>
  </si>
  <si>
    <t>47</t>
  </si>
  <si>
    <t>80485790</t>
  </si>
  <si>
    <t>"odvoz přebytečné zeminy" -pz</t>
  </si>
  <si>
    <t>48</t>
  </si>
  <si>
    <t>-1296223750</t>
  </si>
  <si>
    <t>49</t>
  </si>
  <si>
    <t>-51309400</t>
  </si>
  <si>
    <t>opz*5</t>
  </si>
  <si>
    <t>551045159</t>
  </si>
  <si>
    <t>51</t>
  </si>
  <si>
    <t>-1843144520</t>
  </si>
  <si>
    <t>opz*1,8</t>
  </si>
  <si>
    <t>52</t>
  </si>
  <si>
    <t>-1367618492</t>
  </si>
  <si>
    <t>"montážní jáma odpoj/propoj - 2x" 1,2*3,0*2</t>
  </si>
  <si>
    <t>"montážní jáma dopojení předem uloženého potrubí nového plynovodu - 2x" 1,2*2,0*2</t>
  </si>
  <si>
    <t>"montážní jáma pro vysazení přípojky" 1,2*1,2</t>
  </si>
  <si>
    <t>"rýha pro přepojení stávající přípojky " 0,6*4,0</t>
  </si>
  <si>
    <t>Svislé a kompletní konstrukce</t>
  </si>
  <si>
    <t>53</t>
  </si>
  <si>
    <t>360365132</t>
  </si>
  <si>
    <t>Svařované nosné spoje aluminotermické pruty D přes 22 mm</t>
  </si>
  <si>
    <t>kus</t>
  </si>
  <si>
    <t>349438620</t>
  </si>
  <si>
    <t>54</t>
  </si>
  <si>
    <t>ATP</t>
  </si>
  <si>
    <t xml:space="preserve">Aluminothermické připojení   </t>
  </si>
  <si>
    <t>-1751051451</t>
  </si>
  <si>
    <t>Komunikace pozemní</t>
  </si>
  <si>
    <t>55</t>
  </si>
  <si>
    <t>564950413R01</t>
  </si>
  <si>
    <t>Podklad z asfaltového recyklátu tl 300 mm</t>
  </si>
  <si>
    <t>1649026551</t>
  </si>
  <si>
    <t>"dočasná obnova povrchu komunikace"</t>
  </si>
  <si>
    <t>Trubní vedení</t>
  </si>
  <si>
    <t>56</t>
  </si>
  <si>
    <t>899721111</t>
  </si>
  <si>
    <t>Signalizační vodič DN do 150 mm na potrubí</t>
  </si>
  <si>
    <t>108682318</t>
  </si>
  <si>
    <t>57</t>
  </si>
  <si>
    <t>899722113</t>
  </si>
  <si>
    <t>Krytí potrubí z plastů výstražnou fólií z PVC přes 25 do 34cm</t>
  </si>
  <si>
    <t>-1356137672</t>
  </si>
  <si>
    <t>997</t>
  </si>
  <si>
    <t>Přesun sutě</t>
  </si>
  <si>
    <t>58</t>
  </si>
  <si>
    <t>997221551</t>
  </si>
  <si>
    <t>Vodorovná doprava suti ze sypkých materiálů do 1 km</t>
  </si>
  <si>
    <t>-585962948</t>
  </si>
  <si>
    <t>6,380</t>
  </si>
  <si>
    <t>2,156+4,840</t>
  </si>
  <si>
    <t>59</t>
  </si>
  <si>
    <t>997221559</t>
  </si>
  <si>
    <t>Příplatek ZKD 1 km u vodorovné dopravy suti ze sypkých materiálů</t>
  </si>
  <si>
    <t>1785769625</t>
  </si>
  <si>
    <t>oa+ok</t>
  </si>
  <si>
    <t>13,376*19 'Přepočtené koeficientem množství</t>
  </si>
  <si>
    <t>60</t>
  </si>
  <si>
    <t>997221875</t>
  </si>
  <si>
    <t>Poplatek za uložení na recyklační skládce (skládkovné) stavebního odpadu asfaltového bez obsahu dehtu zatříděného do Katalogu odpadů pod kódem 17 03 02</t>
  </si>
  <si>
    <t>-143182733</t>
  </si>
  <si>
    <t>61</t>
  </si>
  <si>
    <t>997221873</t>
  </si>
  <si>
    <t>Poplatek za uložení na recyklační skládce (skládkovné) stavebního odpadu zeminy a kamení zatříděného do Katalogu odpadů pod kódem 17 05 04</t>
  </si>
  <si>
    <t>431713549</t>
  </si>
  <si>
    <t>998</t>
  </si>
  <si>
    <t>Přesun hmot</t>
  </si>
  <si>
    <t>62</t>
  </si>
  <si>
    <t>998276101</t>
  </si>
  <si>
    <t>Přesun hmot pro trubní vedení z trub z plastických hmot otevřený výkop</t>
  </si>
  <si>
    <t>1453910498</t>
  </si>
  <si>
    <t>Práce a dodávky M</t>
  </si>
  <si>
    <t>21-M</t>
  </si>
  <si>
    <t>Elektromontáže</t>
  </si>
  <si>
    <t>63</t>
  </si>
  <si>
    <t>210812001</t>
  </si>
  <si>
    <t>Montáž kabelu Cu plného nebo laněného do 1 kV žíly 2x1,5 až 6 mm2 (např. CYKY) bez ukončení uloženého volně nebo v liště</t>
  </si>
  <si>
    <t>64</t>
  </si>
  <si>
    <t>-244523980</t>
  </si>
  <si>
    <t>34111012</t>
  </si>
  <si>
    <t>kabel instalační jádro Cu plné izolace PVC plášť PVC 450/750V (CYKY) 2x4mm2</t>
  </si>
  <si>
    <t>128</t>
  </si>
  <si>
    <t>292114868</t>
  </si>
  <si>
    <t>23-M</t>
  </si>
  <si>
    <t>Montáže potrubí</t>
  </si>
  <si>
    <t>65</t>
  </si>
  <si>
    <t>230083087</t>
  </si>
  <si>
    <t>Demontáž potrubí do šrotu přes 50 do 250 kg D 159 mm tl 4,5 mm</t>
  </si>
  <si>
    <t>-1294017464</t>
  </si>
  <si>
    <t>"demontáž stávajícího OC plynovodu DN150" 25/3</t>
  </si>
  <si>
    <t>"zaokrouleno" 9</t>
  </si>
  <si>
    <t>66</t>
  </si>
  <si>
    <t>230081031</t>
  </si>
  <si>
    <t>Demontáž potrubí do šrotu do 10 kg D 44,5 mm, tl 3,2 mm</t>
  </si>
  <si>
    <t>-871383013</t>
  </si>
  <si>
    <t>67</t>
  </si>
  <si>
    <t>230208514</t>
  </si>
  <si>
    <t>Odplynění a inertizace ocelového potrubí DN přes 100 do 200 mm</t>
  </si>
  <si>
    <t>-1842585718</t>
  </si>
  <si>
    <t>68</t>
  </si>
  <si>
    <t>230202031</t>
  </si>
  <si>
    <t>Montáž chráničky pro plynovody plastové průměru do 63 mm</t>
  </si>
  <si>
    <t>-2134498391</t>
  </si>
  <si>
    <t>69</t>
  </si>
  <si>
    <t>28613961</t>
  </si>
  <si>
    <t>trubka ochranná PEHD D 50mm</t>
  </si>
  <si>
    <t>-1812373498</t>
  </si>
  <si>
    <t>70</t>
  </si>
  <si>
    <t>230202033</t>
  </si>
  <si>
    <t>Montáž chráničky pro plynovody plastové průměru přes 110 do 160 mm</t>
  </si>
  <si>
    <t>311408523</t>
  </si>
  <si>
    <t>71</t>
  </si>
  <si>
    <t>28613970</t>
  </si>
  <si>
    <t>trubka ochranná PEHD D 160mm</t>
  </si>
  <si>
    <t>-1719677059</t>
  </si>
  <si>
    <t>72</t>
  </si>
  <si>
    <t>230202071</t>
  </si>
  <si>
    <t>Nasunutí potrubní sekce plastové průměru do 63 mm do chráničky pro plynovody</t>
  </si>
  <si>
    <t>-1943899441</t>
  </si>
  <si>
    <t>73</t>
  </si>
  <si>
    <t>230202072</t>
  </si>
  <si>
    <t>Nasunutí potrubní sekce plastové průměru přes 63 do 110 mm do chráničky pro plynovody</t>
  </si>
  <si>
    <t>758215</t>
  </si>
  <si>
    <t>74</t>
  </si>
  <si>
    <t>230202114</t>
  </si>
  <si>
    <t>Montáž kluzných objímek výšky 15 mm pro plynovodní potrubí vnějšího průměru přes 98 mm do 114 mm</t>
  </si>
  <si>
    <t>-128362010</t>
  </si>
  <si>
    <t>75</t>
  </si>
  <si>
    <t>28655140</t>
  </si>
  <si>
    <t>objímka kluzná typ C segment v 15mm</t>
  </si>
  <si>
    <t>784487786</t>
  </si>
  <si>
    <t>76</t>
  </si>
  <si>
    <t>28655195</t>
  </si>
  <si>
    <t>objímka kluzná typ I segment v 15mm</t>
  </si>
  <si>
    <t>-168991274</t>
  </si>
  <si>
    <t>77</t>
  </si>
  <si>
    <t>230202224</t>
  </si>
  <si>
    <t>Montáž manžety na chráničku plynovodního potrubí plastového průměru přes 50 do 63 mm</t>
  </si>
  <si>
    <t>-49638528</t>
  </si>
  <si>
    <t>78</t>
  </si>
  <si>
    <t>28655100</t>
  </si>
  <si>
    <t>manžeta chráničky vč. upínací pásky 32x63mm DN 25x50</t>
  </si>
  <si>
    <t>-1732217902</t>
  </si>
  <si>
    <t>79</t>
  </si>
  <si>
    <t>230202226</t>
  </si>
  <si>
    <t>Montáž manžety na chráničku plynovodního potrubí plastového průměru přes 110 do 160 mm</t>
  </si>
  <si>
    <t>550451082</t>
  </si>
  <si>
    <t>80</t>
  </si>
  <si>
    <t>28655115</t>
  </si>
  <si>
    <t>manžeta chráničky vč. upínací pásky 110x160mm DN 100x150</t>
  </si>
  <si>
    <t>256</t>
  </si>
  <si>
    <t>1846749789</t>
  </si>
  <si>
    <t>81</t>
  </si>
  <si>
    <t>230200411r01</t>
  </si>
  <si>
    <t>Vysazení odbočky na PE potrubí metodou navrtání přetlak do 1,6 MPa dn32</t>
  </si>
  <si>
    <t>-860093807</t>
  </si>
  <si>
    <t>82</t>
  </si>
  <si>
    <t>230205025</t>
  </si>
  <si>
    <t>Montáž plynovodního potrubí plastového svařované na tupo nebo elektrospojkou dn 32 mm en 3,0 mm</t>
  </si>
  <si>
    <t>-1426217132</t>
  </si>
  <si>
    <t>83</t>
  </si>
  <si>
    <t>28613911</t>
  </si>
  <si>
    <t>potrubí plynovodní PE 100RC SDR 11 PN 0,4MPa D 32x3,0mm</t>
  </si>
  <si>
    <t>-1285703607</t>
  </si>
  <si>
    <t>84</t>
  </si>
  <si>
    <t>230205055</t>
  </si>
  <si>
    <t>Montáž plynovodního potrubí plastového svařované na tupo nebo elektrospojkou dn 110 mm en 6,3 mm</t>
  </si>
  <si>
    <t>-1469180331</t>
  </si>
  <si>
    <t>85</t>
  </si>
  <si>
    <t>28613902</t>
  </si>
  <si>
    <t>potrubí plynovodní PE 100RC SDR 17 PN 0,1MPa tyče 12m 110x6,6mm</t>
  </si>
  <si>
    <t>-1831158858</t>
  </si>
  <si>
    <t>86</t>
  </si>
  <si>
    <t>230205225</t>
  </si>
  <si>
    <t>Montáž plynovodního trubního dílu PE elektrotvarovky nebo svařovaného na tupo dn 32 mm en 2,0 mm</t>
  </si>
  <si>
    <t>-2142296030</t>
  </si>
  <si>
    <t>87</t>
  </si>
  <si>
    <t>015</t>
  </si>
  <si>
    <t>Elektroobjímka dn32 SDR11</t>
  </si>
  <si>
    <t>1640863018</t>
  </si>
  <si>
    <t>88</t>
  </si>
  <si>
    <t>016</t>
  </si>
  <si>
    <t>Elektrokoleno 90° dn32 SDR11</t>
  </si>
  <si>
    <t>-1040518552</t>
  </si>
  <si>
    <t>89</t>
  </si>
  <si>
    <t>230205235</t>
  </si>
  <si>
    <t>Montáž plynovodního trubního dílu PE elektrotvarovky nebo svařovaného na tupo dn 50 mm en 4,5 mm</t>
  </si>
  <si>
    <t>-1739868780</t>
  </si>
  <si>
    <t>90</t>
  </si>
  <si>
    <t>014</t>
  </si>
  <si>
    <t>Elektrozáslepka pro navrtávací odbočkový T-kus dn50 SDR11</t>
  </si>
  <si>
    <t>983331330</t>
  </si>
  <si>
    <t>91</t>
  </si>
  <si>
    <t>230205255</t>
  </si>
  <si>
    <t>Montáž plynovodního trubního dílu PE elektrotvarovky nebo svařovaného na tupo dn 110 mm en 6,2 mm</t>
  </si>
  <si>
    <t>-177095444</t>
  </si>
  <si>
    <t>92</t>
  </si>
  <si>
    <t>009</t>
  </si>
  <si>
    <t>Elektroobjímka dn110 SDR17</t>
  </si>
  <si>
    <t>-1272367410</t>
  </si>
  <si>
    <t>93</t>
  </si>
  <si>
    <t>010</t>
  </si>
  <si>
    <t>Koleno 90° dn110 SDR17 - na tupo</t>
  </si>
  <si>
    <t>1268070197</t>
  </si>
  <si>
    <t>94</t>
  </si>
  <si>
    <t>011</t>
  </si>
  <si>
    <t>Záslepka dn110 SDR17 - na tupo</t>
  </si>
  <si>
    <t>-1355958304</t>
  </si>
  <si>
    <t>95</t>
  </si>
  <si>
    <t>013</t>
  </si>
  <si>
    <t>Navrtávací odbočkový T-kus dn110/dn32</t>
  </si>
  <si>
    <t>-1116110184</t>
  </si>
  <si>
    <t>96</t>
  </si>
  <si>
    <t>230201311</t>
  </si>
  <si>
    <t>Montáž trubního dílu PE elektrotvarovky dn 160 mm en 9,1 mm</t>
  </si>
  <si>
    <t>111949605</t>
  </si>
  <si>
    <t>97</t>
  </si>
  <si>
    <t>008</t>
  </si>
  <si>
    <t>Elektroredukce dn160/dn110 SDR17</t>
  </si>
  <si>
    <t>-1397846100</t>
  </si>
  <si>
    <t>98</t>
  </si>
  <si>
    <t>230040006</t>
  </si>
  <si>
    <t>Montáž trubní díly závitové DN 1"</t>
  </si>
  <si>
    <t>1146813570</t>
  </si>
  <si>
    <t>99</t>
  </si>
  <si>
    <t>034</t>
  </si>
  <si>
    <t xml:space="preserve">Kulový kohout  G1" ISIFLO</t>
  </si>
  <si>
    <t>2034828399</t>
  </si>
  <si>
    <t>100</t>
  </si>
  <si>
    <t>230210012</t>
  </si>
  <si>
    <t>Montáž opláštění ruční natavením zesíleným</t>
  </si>
  <si>
    <t>795399193</t>
  </si>
  <si>
    <t>101</t>
  </si>
  <si>
    <t>SPO</t>
  </si>
  <si>
    <t>Systém protikorozní ochrany</t>
  </si>
  <si>
    <t>-1095108012</t>
  </si>
  <si>
    <t>102</t>
  </si>
  <si>
    <t>230220006</t>
  </si>
  <si>
    <t>Montáž litinového poklopu pro plynovod</t>
  </si>
  <si>
    <t>-2023192101</t>
  </si>
  <si>
    <t>103</t>
  </si>
  <si>
    <t>025</t>
  </si>
  <si>
    <t>Uliční poklop "PLYN"</t>
  </si>
  <si>
    <t>kpl</t>
  </si>
  <si>
    <t>-1756807553</t>
  </si>
  <si>
    <t>Poznámka k položce:_x000d_
- včetně podkladní desky</t>
  </si>
  <si>
    <t>104</t>
  </si>
  <si>
    <t>230250001r01</t>
  </si>
  <si>
    <t>Montáž kontrolní vývod - VSV</t>
  </si>
  <si>
    <t>-1218166753</t>
  </si>
  <si>
    <t>105</t>
  </si>
  <si>
    <t>230250002</t>
  </si>
  <si>
    <t>Montáž kontrolní vývod napěťový zemní KVZ</t>
  </si>
  <si>
    <t>435314788</t>
  </si>
  <si>
    <t>106</t>
  </si>
  <si>
    <t>230250001</t>
  </si>
  <si>
    <t>Montáž kontrolní vývod napěťový měřící KVD</t>
  </si>
  <si>
    <t>759640458</t>
  </si>
  <si>
    <t>107</t>
  </si>
  <si>
    <t>DNM</t>
  </si>
  <si>
    <t>Drobný nepozicovaný materiál</t>
  </si>
  <si>
    <t>484447850</t>
  </si>
  <si>
    <t>108</t>
  </si>
  <si>
    <t>ODST</t>
  </si>
  <si>
    <t>Odstavení, napuštění a odvzdušnění objektu</t>
  </si>
  <si>
    <t>soub</t>
  </si>
  <si>
    <t>796676570</t>
  </si>
  <si>
    <t>109</t>
  </si>
  <si>
    <t>TZ_PL</t>
  </si>
  <si>
    <t>Tlaková zkouška STL plynovodu</t>
  </si>
  <si>
    <t>-1779195994</t>
  </si>
  <si>
    <t>110</t>
  </si>
  <si>
    <t>TZ_PP</t>
  </si>
  <si>
    <t>Tlaková zkouška plynovodní přípojky</t>
  </si>
  <si>
    <t>-393390609</t>
  </si>
  <si>
    <t>111</t>
  </si>
  <si>
    <t>ELEZK</t>
  </si>
  <si>
    <t>Elektrojiskrová zkouška izolace</t>
  </si>
  <si>
    <t>371926338</t>
  </si>
  <si>
    <t>112</t>
  </si>
  <si>
    <t>NDT</t>
  </si>
  <si>
    <t>Nedestruktivní zkoušky svarů</t>
  </si>
  <si>
    <t>2099262039</t>
  </si>
  <si>
    <t>Poznámka k položce:_x000d_
- včetně ultrazvukové zkoušky potrubí před výstavbou</t>
  </si>
  <si>
    <t>23-M.2</t>
  </si>
  <si>
    <t>Montáže potrubí - Odpoje a propoje</t>
  </si>
  <si>
    <t>113</t>
  </si>
  <si>
    <t>r001</t>
  </si>
  <si>
    <t>Oboustranné uzavření ocelového STL plynovodu stoplováním DN150</t>
  </si>
  <si>
    <t>1974356219</t>
  </si>
  <si>
    <t>Poznámka k položce:_x000d_
- včetně tvarovek, hrdel, příslušenství, bypassu apod.</t>
  </si>
  <si>
    <t>114</t>
  </si>
  <si>
    <t>MT65</t>
  </si>
  <si>
    <t>Magnetická kontrola svarů prášková DN 65</t>
  </si>
  <si>
    <t>-702347978</t>
  </si>
  <si>
    <t>115</t>
  </si>
  <si>
    <t>MT100</t>
  </si>
  <si>
    <t>Magnetická kontrola svarů prášková DN 100</t>
  </si>
  <si>
    <t>-1986172247</t>
  </si>
  <si>
    <t>116</t>
  </si>
  <si>
    <t>230086143</t>
  </si>
  <si>
    <t>Demontáž plastového potrubí dn přes 110 do 225 mm</t>
  </si>
  <si>
    <t>556908381</t>
  </si>
  <si>
    <t xml:space="preserve">"dn160  - demontáž zaslepení PE potrubí" 2*1</t>
  </si>
  <si>
    <t>117</t>
  </si>
  <si>
    <t>230200160</t>
  </si>
  <si>
    <t>Dodatečné osazení plynovodních trubních dílů přivařovacích DN 150</t>
  </si>
  <si>
    <t>1138214913</t>
  </si>
  <si>
    <t>118</t>
  </si>
  <si>
    <t>007</t>
  </si>
  <si>
    <t>Přechodový kus PE-HD/OCEL dn160/DN150 zemní provedení</t>
  </si>
  <si>
    <t>2047685174</t>
  </si>
  <si>
    <t>46-M</t>
  </si>
  <si>
    <t>Zemní práce při extr.mont.pracích</t>
  </si>
  <si>
    <t>119</t>
  </si>
  <si>
    <t>460751112</t>
  </si>
  <si>
    <t>Osazení kabelových kanálů do rýhy z prefabrikovaných betonových žlabů vnější šířky přes 20 do 25 cm</t>
  </si>
  <si>
    <t>2072609403</t>
  </si>
  <si>
    <t>120</t>
  </si>
  <si>
    <t>59213011</t>
  </si>
  <si>
    <t>žlab kabelový betonový k ochraně zemního drátovodného vedení 100x23x19cm</t>
  </si>
  <si>
    <t>1570927255</t>
  </si>
  <si>
    <t>121</t>
  </si>
  <si>
    <t>59213345</t>
  </si>
  <si>
    <t>poklop kabelového žlabu betonový 500x230x40mm</t>
  </si>
  <si>
    <t>-1159841138</t>
  </si>
  <si>
    <t>N00</t>
  </si>
  <si>
    <t>Nepojmenované práce</t>
  </si>
  <si>
    <t>HZS</t>
  </si>
  <si>
    <t>Hodinové zúčtovací sazby</t>
  </si>
  <si>
    <t>122</t>
  </si>
  <si>
    <t>001</t>
  </si>
  <si>
    <t>Stavební přípomoce, dozdívky, bourání prostupů a ostatní stavební práce a konstrukce nutné k řádnému dokončení díla</t>
  </si>
  <si>
    <t>512</t>
  </si>
  <si>
    <t>134265663</t>
  </si>
  <si>
    <t>VRN</t>
  </si>
  <si>
    <t>Vedlejší rozpočtové náklady</t>
  </si>
  <si>
    <t>VRN1</t>
  </si>
  <si>
    <t>Průzkumné, geodetické a projektové práce</t>
  </si>
  <si>
    <t>123</t>
  </si>
  <si>
    <t>012203000</t>
  </si>
  <si>
    <t>Zeměměřičské práce před výstavbou</t>
  </si>
  <si>
    <t>1024</t>
  </si>
  <si>
    <t>248980622</t>
  </si>
  <si>
    <t>124</t>
  </si>
  <si>
    <t>012403000</t>
  </si>
  <si>
    <t>Zeměměřičské práce po výstavbě</t>
  </si>
  <si>
    <t>440716767</t>
  </si>
  <si>
    <t>VRN3</t>
  </si>
  <si>
    <t>Zařízení staveniště</t>
  </si>
  <si>
    <t>125</t>
  </si>
  <si>
    <t>030001000</t>
  </si>
  <si>
    <t>%</t>
  </si>
  <si>
    <t>84049498</t>
  </si>
  <si>
    <t>"3% ZRN (HSV+PSV+M+DOD+HZS)" 3/100</t>
  </si>
  <si>
    <t>VRN4</t>
  </si>
  <si>
    <t>Inženýrská činnost</t>
  </si>
  <si>
    <t>126</t>
  </si>
  <si>
    <t>043203003R01</t>
  </si>
  <si>
    <t>Laboratorní rozbor zeminy</t>
  </si>
  <si>
    <t>117748786</t>
  </si>
  <si>
    <t>127</t>
  </si>
  <si>
    <t>043203003R02</t>
  </si>
  <si>
    <t>Laboratorní rozbor asfaltu</t>
  </si>
  <si>
    <t>-2115895402</t>
  </si>
  <si>
    <t>044002000.1</t>
  </si>
  <si>
    <t>Revize STL plynovodu</t>
  </si>
  <si>
    <t>-1923353009</t>
  </si>
  <si>
    <t>129</t>
  </si>
  <si>
    <t>044002000.2</t>
  </si>
  <si>
    <t>Revize plynovodní přípojky</t>
  </si>
  <si>
    <t>-1589023308</t>
  </si>
  <si>
    <t>130</t>
  </si>
  <si>
    <t>044002000.3</t>
  </si>
  <si>
    <t>Kontrola signalizačního vodiče</t>
  </si>
  <si>
    <t>-280985994</t>
  </si>
  <si>
    <t>131</t>
  </si>
  <si>
    <t>045002000</t>
  </si>
  <si>
    <t>Kompletační a koordinační činnost</t>
  </si>
  <si>
    <t>-73289451</t>
  </si>
  <si>
    <t>"3% ZRN+VRN+HZS" 3/100</t>
  </si>
  <si>
    <t>VP</t>
  </si>
  <si>
    <t xml:space="preserve">  Vícepráce</t>
  </si>
  <si>
    <t>PN</t>
  </si>
  <si>
    <t>SEZNAM FIGUR</t>
  </si>
  <si>
    <t>Výměra</t>
  </si>
  <si>
    <t>Použití figury:</t>
  </si>
  <si>
    <t>sa</t>
  </si>
  <si>
    <t>silnice/komunikace - asfalt</t>
  </si>
  <si>
    <t>vytěžená zemina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</si>
</sst>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4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83</xdr:row>
      <xdr:rowOff>60325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10795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10795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122</xdr:row>
      <xdr:rowOff>0</xdr:rowOff>
    </xdr:from>
    <xdr:to>
      <xdr:col>9</xdr:col>
      <xdr:colOff>1215390</xdr:colOff>
      <xdr:row>124</xdr:row>
      <xdr:rowOff>10795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361021015_1_2025/I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silnice II/343 Hlinsko III.etapa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Hlinsko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28. 3. 2025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PRODIN a.s.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FORGAS a.s.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Petr Teplý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'D.1.9 - SO501 - Přeložka 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'D.1.9 - SO501 - Přeložka ...'!P136</f>
        <v>0</v>
      </c>
      <c r="AV95" s="129">
        <f>'D.1.9 - SO501 - Přeložka ...'!J33</f>
        <v>0</v>
      </c>
      <c r="AW95" s="129">
        <f>'D.1.9 - SO501 - Přeložka ...'!J34</f>
        <v>0</v>
      </c>
      <c r="AX95" s="129">
        <f>'D.1.9 - SO501 - Přeložka ...'!J35</f>
        <v>0</v>
      </c>
      <c r="AY95" s="129">
        <f>'D.1.9 - SO501 - Přeložka ...'!J36</f>
        <v>0</v>
      </c>
      <c r="AZ95" s="129">
        <f>'D.1.9 - SO501 - Přeložka ...'!F33</f>
        <v>0</v>
      </c>
      <c r="BA95" s="129">
        <f>'D.1.9 - SO501 - Přeložka ...'!F34</f>
        <v>0</v>
      </c>
      <c r="BB95" s="129">
        <f>'D.1.9 - SO501 - Přeložka ...'!F35</f>
        <v>0</v>
      </c>
      <c r="BC95" s="129">
        <f>'D.1.9 - SO501 - Přeložka ...'!F36</f>
        <v>0</v>
      </c>
      <c r="BD95" s="131">
        <f>'D.1.9 - SO501 - Přeložka 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90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pyOiLXlAGCQBA77pydGd5djUz6ygtzchQtz7n2p5S4YBrVRbbLroiCbgCKFAFnw6EyYyxPDuN6fzDbWTu0eePw==" hashValue="oP2w/B3BA0C+iVyPOH2gmd9TVxi+IeUWqF6CybViOdAleO9cpqCv4/QWVao/NeKdeNg0L6bGOaB4Smgl1ai/Cw==" algorithmName="SHA-512" password="8574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9 - SO501 - Přeložk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33" t="s">
        <v>91</v>
      </c>
      <c r="BA2" s="133" t="s">
        <v>92</v>
      </c>
      <c r="BB2" s="133" t="s">
        <v>93</v>
      </c>
      <c r="BC2" s="133" t="s">
        <v>94</v>
      </c>
      <c r="BD2" s="133" t="s">
        <v>90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21"/>
      <c r="AT3" s="18" t="s">
        <v>90</v>
      </c>
      <c r="AZ3" s="133" t="s">
        <v>95</v>
      </c>
      <c r="BA3" s="133" t="s">
        <v>96</v>
      </c>
      <c r="BB3" s="133" t="s">
        <v>93</v>
      </c>
      <c r="BC3" s="133" t="s">
        <v>97</v>
      </c>
      <c r="BD3" s="133" t="s">
        <v>90</v>
      </c>
    </row>
    <row r="4" s="1" customFormat="1" ht="24.96" customHeight="1">
      <c r="B4" s="21"/>
      <c r="D4" s="136" t="s">
        <v>98</v>
      </c>
      <c r="L4" s="21"/>
      <c r="M4" s="137" t="s">
        <v>10</v>
      </c>
      <c r="AT4" s="18" t="s">
        <v>4</v>
      </c>
      <c r="AZ4" s="133" t="s">
        <v>99</v>
      </c>
      <c r="BA4" s="133" t="s">
        <v>96</v>
      </c>
      <c r="BB4" s="133" t="s">
        <v>93</v>
      </c>
      <c r="BC4" s="133" t="s">
        <v>100</v>
      </c>
      <c r="BD4" s="133" t="s">
        <v>90</v>
      </c>
    </row>
    <row r="5" s="1" customFormat="1" ht="6.96" customHeight="1">
      <c r="B5" s="21"/>
      <c r="L5" s="21"/>
      <c r="AZ5" s="133" t="s">
        <v>101</v>
      </c>
      <c r="BA5" s="133" t="s">
        <v>102</v>
      </c>
      <c r="BB5" s="133" t="s">
        <v>103</v>
      </c>
      <c r="BC5" s="133" t="s">
        <v>104</v>
      </c>
      <c r="BD5" s="133" t="s">
        <v>90</v>
      </c>
    </row>
    <row r="6" s="1" customFormat="1" ht="12" customHeight="1">
      <c r="B6" s="21"/>
      <c r="D6" s="138" t="s">
        <v>16</v>
      </c>
      <c r="L6" s="21"/>
      <c r="AZ6" s="133" t="s">
        <v>105</v>
      </c>
      <c r="BA6" s="133" t="s">
        <v>106</v>
      </c>
      <c r="BB6" s="133" t="s">
        <v>93</v>
      </c>
      <c r="BC6" s="133" t="s">
        <v>107</v>
      </c>
      <c r="BD6" s="133" t="s">
        <v>90</v>
      </c>
    </row>
    <row r="7" s="1" customFormat="1" ht="16.5" customHeight="1">
      <c r="B7" s="21"/>
      <c r="E7" s="139" t="str">
        <f>'Rekapitulace stavby'!K6</f>
        <v>Rekonstrukce silnice II/343 Hlinsko III.etapa</v>
      </c>
      <c r="F7" s="138"/>
      <c r="G7" s="138"/>
      <c r="H7" s="138"/>
      <c r="L7" s="21"/>
      <c r="AZ7" s="133" t="s">
        <v>108</v>
      </c>
      <c r="BA7" s="133" t="s">
        <v>106</v>
      </c>
      <c r="BB7" s="133" t="s">
        <v>93</v>
      </c>
      <c r="BC7" s="133" t="s">
        <v>109</v>
      </c>
      <c r="BD7" s="133" t="s">
        <v>90</v>
      </c>
    </row>
    <row r="8" s="2" customFormat="1" ht="12" customHeight="1">
      <c r="A8" s="39"/>
      <c r="B8" s="45"/>
      <c r="C8" s="39"/>
      <c r="D8" s="138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3" t="s">
        <v>111</v>
      </c>
      <c r="BA8" s="133" t="s">
        <v>112</v>
      </c>
      <c r="BB8" s="133" t="s">
        <v>113</v>
      </c>
      <c r="BC8" s="133" t="s">
        <v>114</v>
      </c>
      <c r="BD8" s="133" t="s">
        <v>90</v>
      </c>
    </row>
    <row r="9" s="2" customFormat="1" ht="16.5" customHeight="1">
      <c r="A9" s="39"/>
      <c r="B9" s="45"/>
      <c r="C9" s="39"/>
      <c r="D9" s="39"/>
      <c r="E9" s="140" t="s">
        <v>115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3" t="s">
        <v>116</v>
      </c>
      <c r="BA9" s="133" t="s">
        <v>102</v>
      </c>
      <c r="BB9" s="133" t="s">
        <v>103</v>
      </c>
      <c r="BC9" s="133" t="s">
        <v>117</v>
      </c>
      <c r="BD9" s="133" t="s">
        <v>90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3" t="s">
        <v>118</v>
      </c>
      <c r="BA10" s="133" t="s">
        <v>119</v>
      </c>
      <c r="BB10" s="133" t="s">
        <v>93</v>
      </c>
      <c r="BC10" s="133" t="s">
        <v>120</v>
      </c>
      <c r="BD10" s="133" t="s">
        <v>90</v>
      </c>
    </row>
    <row r="11" s="2" customFormat="1" ht="12" customHeight="1">
      <c r="A11" s="39"/>
      <c r="B11" s="45"/>
      <c r="C11" s="39"/>
      <c r="D11" s="138" t="s">
        <v>18</v>
      </c>
      <c r="E11" s="39"/>
      <c r="F11" s="141" t="s">
        <v>1</v>
      </c>
      <c r="G11" s="39"/>
      <c r="H11" s="39"/>
      <c r="I11" s="138" t="s">
        <v>19</v>
      </c>
      <c r="J11" s="141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3" t="s">
        <v>121</v>
      </c>
      <c r="BA11" s="133" t="s">
        <v>119</v>
      </c>
      <c r="BB11" s="133" t="s">
        <v>93</v>
      </c>
      <c r="BC11" s="133" t="s">
        <v>122</v>
      </c>
      <c r="BD11" s="133" t="s">
        <v>90</v>
      </c>
    </row>
    <row r="12" s="2" customFormat="1" ht="12" customHeight="1">
      <c r="A12" s="39"/>
      <c r="B12" s="45"/>
      <c r="C12" s="39"/>
      <c r="D12" s="138" t="s">
        <v>20</v>
      </c>
      <c r="E12" s="39"/>
      <c r="F12" s="141" t="s">
        <v>21</v>
      </c>
      <c r="G12" s="39"/>
      <c r="H12" s="39"/>
      <c r="I12" s="138" t="s">
        <v>22</v>
      </c>
      <c r="J12" s="142" t="str">
        <f>'Rekapitulace stavby'!AN8</f>
        <v>28. 3. 2025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3" t="s">
        <v>123</v>
      </c>
      <c r="BA12" s="133" t="s">
        <v>124</v>
      </c>
      <c r="BB12" s="133" t="s">
        <v>93</v>
      </c>
      <c r="BC12" s="133" t="s">
        <v>125</v>
      </c>
      <c r="BD12" s="133" t="s">
        <v>90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3" t="s">
        <v>126</v>
      </c>
      <c r="BA13" s="133" t="s">
        <v>124</v>
      </c>
      <c r="BB13" s="133" t="s">
        <v>113</v>
      </c>
      <c r="BC13" s="133" t="s">
        <v>127</v>
      </c>
      <c r="BD13" s="133" t="s">
        <v>90</v>
      </c>
    </row>
    <row r="14" s="2" customFormat="1" ht="12" customHeight="1">
      <c r="A14" s="39"/>
      <c r="B14" s="45"/>
      <c r="C14" s="39"/>
      <c r="D14" s="138" t="s">
        <v>24</v>
      </c>
      <c r="E14" s="39"/>
      <c r="F14" s="39"/>
      <c r="G14" s="39"/>
      <c r="H14" s="39"/>
      <c r="I14" s="138" t="s">
        <v>25</v>
      </c>
      <c r="J14" s="141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3" t="s">
        <v>128</v>
      </c>
      <c r="BA14" s="133" t="s">
        <v>129</v>
      </c>
      <c r="BB14" s="133" t="s">
        <v>130</v>
      </c>
      <c r="BC14" s="133" t="s">
        <v>131</v>
      </c>
      <c r="BD14" s="133" t="s">
        <v>90</v>
      </c>
    </row>
    <row r="15" s="2" customFormat="1" ht="18" customHeight="1">
      <c r="A15" s="39"/>
      <c r="B15" s="45"/>
      <c r="C15" s="39"/>
      <c r="D15" s="39"/>
      <c r="E15" s="141" t="s">
        <v>27</v>
      </c>
      <c r="F15" s="39"/>
      <c r="G15" s="39"/>
      <c r="H15" s="39"/>
      <c r="I15" s="138" t="s">
        <v>28</v>
      </c>
      <c r="J15" s="141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3" t="s">
        <v>132</v>
      </c>
      <c r="BA15" s="133" t="s">
        <v>129</v>
      </c>
      <c r="BB15" s="133" t="s">
        <v>130</v>
      </c>
      <c r="BC15" s="133" t="s">
        <v>133</v>
      </c>
      <c r="BD15" s="133" t="s">
        <v>90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3" t="s">
        <v>134</v>
      </c>
      <c r="BA16" s="133" t="s">
        <v>135</v>
      </c>
      <c r="BB16" s="133" t="s">
        <v>93</v>
      </c>
      <c r="BC16" s="133" t="s">
        <v>136</v>
      </c>
      <c r="BD16" s="133" t="s">
        <v>90</v>
      </c>
    </row>
    <row r="17" s="2" customFormat="1" ht="12" customHeight="1">
      <c r="A17" s="39"/>
      <c r="B17" s="45"/>
      <c r="C17" s="39"/>
      <c r="D17" s="138" t="s">
        <v>30</v>
      </c>
      <c r="E17" s="39"/>
      <c r="F17" s="39"/>
      <c r="G17" s="39"/>
      <c r="H17" s="39"/>
      <c r="I17" s="13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3" t="s">
        <v>137</v>
      </c>
      <c r="BA17" s="133" t="s">
        <v>135</v>
      </c>
      <c r="BB17" s="133" t="s">
        <v>93</v>
      </c>
      <c r="BC17" s="133" t="s">
        <v>138</v>
      </c>
      <c r="BD17" s="133" t="s">
        <v>90</v>
      </c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1"/>
      <c r="G18" s="141"/>
      <c r="H18" s="141"/>
      <c r="I18" s="13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33" t="s">
        <v>139</v>
      </c>
      <c r="BA18" s="133" t="s">
        <v>140</v>
      </c>
      <c r="BB18" s="133" t="s">
        <v>93</v>
      </c>
      <c r="BC18" s="133" t="s">
        <v>141</v>
      </c>
      <c r="BD18" s="133" t="s">
        <v>90</v>
      </c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133" t="s">
        <v>142</v>
      </c>
      <c r="BA19" s="133" t="s">
        <v>143</v>
      </c>
      <c r="BB19" s="133" t="s">
        <v>93</v>
      </c>
      <c r="BC19" s="133" t="s">
        <v>144</v>
      </c>
      <c r="BD19" s="133" t="s">
        <v>90</v>
      </c>
    </row>
    <row r="20" s="2" customFormat="1" ht="12" customHeight="1">
      <c r="A20" s="39"/>
      <c r="B20" s="45"/>
      <c r="C20" s="39"/>
      <c r="D20" s="138" t="s">
        <v>32</v>
      </c>
      <c r="E20" s="39"/>
      <c r="F20" s="39"/>
      <c r="G20" s="39"/>
      <c r="H20" s="39"/>
      <c r="I20" s="138" t="s">
        <v>25</v>
      </c>
      <c r="J20" s="141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Z20" s="133" t="s">
        <v>145</v>
      </c>
      <c r="BA20" s="133" t="s">
        <v>146</v>
      </c>
      <c r="BB20" s="133" t="s">
        <v>93</v>
      </c>
      <c r="BC20" s="133" t="s">
        <v>147</v>
      </c>
      <c r="BD20" s="133" t="s">
        <v>90</v>
      </c>
    </row>
    <row r="21" s="2" customFormat="1" ht="18" customHeight="1">
      <c r="A21" s="39"/>
      <c r="B21" s="45"/>
      <c r="C21" s="39"/>
      <c r="D21" s="39"/>
      <c r="E21" s="141" t="s">
        <v>34</v>
      </c>
      <c r="F21" s="39"/>
      <c r="G21" s="39"/>
      <c r="H21" s="39"/>
      <c r="I21" s="138" t="s">
        <v>28</v>
      </c>
      <c r="J21" s="141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Z21" s="133" t="s">
        <v>148</v>
      </c>
      <c r="BA21" s="133" t="s">
        <v>146</v>
      </c>
      <c r="BB21" s="133" t="s">
        <v>93</v>
      </c>
      <c r="BC21" s="133" t="s">
        <v>149</v>
      </c>
      <c r="BD21" s="133" t="s">
        <v>90</v>
      </c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Z22" s="133" t="s">
        <v>150</v>
      </c>
      <c r="BA22" s="133" t="s">
        <v>151</v>
      </c>
      <c r="BB22" s="133" t="s">
        <v>130</v>
      </c>
      <c r="BC22" s="133" t="s">
        <v>152</v>
      </c>
      <c r="BD22" s="133" t="s">
        <v>90</v>
      </c>
    </row>
    <row r="23" s="2" customFormat="1" ht="12" customHeight="1">
      <c r="A23" s="39"/>
      <c r="B23" s="45"/>
      <c r="C23" s="39"/>
      <c r="D23" s="138" t="s">
        <v>37</v>
      </c>
      <c r="E23" s="39"/>
      <c r="F23" s="39"/>
      <c r="G23" s="39"/>
      <c r="H23" s="39"/>
      <c r="I23" s="138" t="s">
        <v>25</v>
      </c>
      <c r="J23" s="141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Z23" s="133" t="s">
        <v>153</v>
      </c>
      <c r="BA23" s="133" t="s">
        <v>151</v>
      </c>
      <c r="BB23" s="133" t="s">
        <v>130</v>
      </c>
      <c r="BC23" s="133" t="s">
        <v>154</v>
      </c>
      <c r="BD23" s="133" t="s">
        <v>90</v>
      </c>
    </row>
    <row r="24" s="2" customFormat="1" ht="18" customHeight="1">
      <c r="A24" s="39"/>
      <c r="B24" s="45"/>
      <c r="C24" s="39"/>
      <c r="D24" s="39"/>
      <c r="E24" s="141" t="s">
        <v>38</v>
      </c>
      <c r="F24" s="39"/>
      <c r="G24" s="39"/>
      <c r="H24" s="39"/>
      <c r="I24" s="138" t="s">
        <v>28</v>
      </c>
      <c r="J24" s="141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8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7"/>
      <c r="E29" s="147"/>
      <c r="F29" s="147"/>
      <c r="G29" s="147"/>
      <c r="H29" s="147"/>
      <c r="I29" s="147"/>
      <c r="J29" s="147"/>
      <c r="K29" s="147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8" t="s">
        <v>40</v>
      </c>
      <c r="E30" s="39"/>
      <c r="F30" s="39"/>
      <c r="G30" s="39"/>
      <c r="H30" s="39"/>
      <c r="I30" s="39"/>
      <c r="J30" s="149">
        <f>ROUND(J136,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7"/>
      <c r="E31" s="147"/>
      <c r="F31" s="147"/>
      <c r="G31" s="147"/>
      <c r="H31" s="147"/>
      <c r="I31" s="147"/>
      <c r="J31" s="147"/>
      <c r="K31" s="14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0" t="s">
        <v>42</v>
      </c>
      <c r="G32" s="39"/>
      <c r="H32" s="39"/>
      <c r="I32" s="150" t="s">
        <v>41</v>
      </c>
      <c r="J32" s="150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1" t="s">
        <v>44</v>
      </c>
      <c r="E33" s="138" t="s">
        <v>45</v>
      </c>
      <c r="F33" s="152">
        <f>ROUND((ROUND((SUM(BE136:BE421)),  2) + SUM(BE423:BE427)), 2)</f>
        <v>0</v>
      </c>
      <c r="G33" s="39"/>
      <c r="H33" s="39"/>
      <c r="I33" s="153">
        <v>0.20999999999999999</v>
      </c>
      <c r="J33" s="152">
        <f>ROUND((ROUND(((SUM(BE136:BE421))*I33),  2) + (SUM(BE423:BE427)*I33)),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8" t="s">
        <v>46</v>
      </c>
      <c r="F34" s="152">
        <f>ROUND((ROUND((SUM(BF136:BF421)),  2) + SUM(BF423:BF427)), 2)</f>
        <v>0</v>
      </c>
      <c r="G34" s="39"/>
      <c r="H34" s="39"/>
      <c r="I34" s="153">
        <v>0.14999999999999999</v>
      </c>
      <c r="J34" s="152">
        <f>ROUND((ROUND(((SUM(BF136:BF421))*I34),  2) + (SUM(BF423:BF427)*I34)),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8" t="s">
        <v>47</v>
      </c>
      <c r="F35" s="152">
        <f>ROUND((ROUND((SUM(BG136:BG421)),  2) + SUM(BG423:BG427)), 2)</f>
        <v>0</v>
      </c>
      <c r="G35" s="39"/>
      <c r="H35" s="39"/>
      <c r="I35" s="153">
        <v>0.20999999999999999</v>
      </c>
      <c r="J35" s="15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8" t="s">
        <v>48</v>
      </c>
      <c r="F36" s="152">
        <f>ROUND((ROUND((SUM(BH136:BH421)),  2) + SUM(BH423:BH427)), 2)</f>
        <v>0</v>
      </c>
      <c r="G36" s="39"/>
      <c r="H36" s="39"/>
      <c r="I36" s="153">
        <v>0.14999999999999999</v>
      </c>
      <c r="J36" s="15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8" t="s">
        <v>49</v>
      </c>
      <c r="F37" s="152">
        <f>ROUND((ROUND((SUM(BI136:BI421)),  2) + SUM(BI423:BI427)), 2)</f>
        <v>0</v>
      </c>
      <c r="G37" s="39"/>
      <c r="H37" s="39"/>
      <c r="I37" s="153">
        <v>0</v>
      </c>
      <c r="J37" s="15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1" t="s">
        <v>53</v>
      </c>
      <c r="E50" s="162"/>
      <c r="F50" s="162"/>
      <c r="G50" s="161" t="s">
        <v>54</v>
      </c>
      <c r="H50" s="162"/>
      <c r="I50" s="162"/>
      <c r="J50" s="162"/>
      <c r="K50" s="16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3" t="s">
        <v>55</v>
      </c>
      <c r="E61" s="164"/>
      <c r="F61" s="165" t="s">
        <v>56</v>
      </c>
      <c r="G61" s="163" t="s">
        <v>55</v>
      </c>
      <c r="H61" s="164"/>
      <c r="I61" s="164"/>
      <c r="J61" s="166" t="s">
        <v>56</v>
      </c>
      <c r="K61" s="164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1" t="s">
        <v>57</v>
      </c>
      <c r="E65" s="167"/>
      <c r="F65" s="167"/>
      <c r="G65" s="161" t="s">
        <v>58</v>
      </c>
      <c r="H65" s="167"/>
      <c r="I65" s="167"/>
      <c r="J65" s="167"/>
      <c r="K65" s="167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3" t="s">
        <v>55</v>
      </c>
      <c r="E76" s="164"/>
      <c r="F76" s="165" t="s">
        <v>56</v>
      </c>
      <c r="G76" s="163" t="s">
        <v>55</v>
      </c>
      <c r="H76" s="164"/>
      <c r="I76" s="164"/>
      <c r="J76" s="166" t="s">
        <v>56</v>
      </c>
      <c r="K76" s="164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2" t="str">
        <f>E7</f>
        <v>Rekonstrukce silnice II/343 Hlinsko III.etapa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D.1.9 - SO501 - Přeložka STL plynovodu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Hlinsko</v>
      </c>
      <c r="G89" s="41"/>
      <c r="H89" s="41"/>
      <c r="I89" s="33" t="s">
        <v>22</v>
      </c>
      <c r="J89" s="80" t="str">
        <f>IF(J12="","",J12)</f>
        <v>28. 3. 2025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PRODIN a.s.</v>
      </c>
      <c r="G91" s="41"/>
      <c r="H91" s="41"/>
      <c r="I91" s="33" t="s">
        <v>32</v>
      </c>
      <c r="J91" s="37" t="str">
        <f>E21</f>
        <v>FORGAS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Petr Teplý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3" t="s">
        <v>156</v>
      </c>
      <c r="D94" s="174"/>
      <c r="E94" s="174"/>
      <c r="F94" s="174"/>
      <c r="G94" s="174"/>
      <c r="H94" s="174"/>
      <c r="I94" s="174"/>
      <c r="J94" s="175" t="s">
        <v>157</v>
      </c>
      <c r="K94" s="174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6" t="s">
        <v>158</v>
      </c>
      <c r="D96" s="41"/>
      <c r="E96" s="41"/>
      <c r="F96" s="41"/>
      <c r="G96" s="41"/>
      <c r="H96" s="41"/>
      <c r="I96" s="41"/>
      <c r="J96" s="111">
        <f>J136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159</v>
      </c>
    </row>
    <row r="97" s="9" customFormat="1" ht="24.96" customHeight="1">
      <c r="A97" s="9"/>
      <c r="B97" s="177"/>
      <c r="C97" s="178"/>
      <c r="D97" s="179" t="s">
        <v>160</v>
      </c>
      <c r="E97" s="180"/>
      <c r="F97" s="180"/>
      <c r="G97" s="180"/>
      <c r="H97" s="180"/>
      <c r="I97" s="180"/>
      <c r="J97" s="181">
        <f>J137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161</v>
      </c>
      <c r="E98" s="186"/>
      <c r="F98" s="186"/>
      <c r="G98" s="186"/>
      <c r="H98" s="186"/>
      <c r="I98" s="186"/>
      <c r="J98" s="187">
        <f>J138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162</v>
      </c>
      <c r="E99" s="186"/>
      <c r="F99" s="186"/>
      <c r="G99" s="186"/>
      <c r="H99" s="186"/>
      <c r="I99" s="186"/>
      <c r="J99" s="187">
        <f>J219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163</v>
      </c>
      <c r="E100" s="186"/>
      <c r="F100" s="186"/>
      <c r="G100" s="186"/>
      <c r="H100" s="186"/>
      <c r="I100" s="186"/>
      <c r="J100" s="187">
        <f>J309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164</v>
      </c>
      <c r="E101" s="186"/>
      <c r="F101" s="186"/>
      <c r="G101" s="186"/>
      <c r="H101" s="186"/>
      <c r="I101" s="186"/>
      <c r="J101" s="187">
        <f>J312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165</v>
      </c>
      <c r="E102" s="186"/>
      <c r="F102" s="186"/>
      <c r="G102" s="186"/>
      <c r="H102" s="186"/>
      <c r="I102" s="186"/>
      <c r="J102" s="187">
        <f>J316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166</v>
      </c>
      <c r="E103" s="186"/>
      <c r="F103" s="186"/>
      <c r="G103" s="186"/>
      <c r="H103" s="186"/>
      <c r="I103" s="186"/>
      <c r="J103" s="187">
        <f>J319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167</v>
      </c>
      <c r="E104" s="186"/>
      <c r="F104" s="186"/>
      <c r="G104" s="186"/>
      <c r="H104" s="186"/>
      <c r="I104" s="186"/>
      <c r="J104" s="187">
        <f>J331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7"/>
      <c r="C105" s="178"/>
      <c r="D105" s="179" t="s">
        <v>168</v>
      </c>
      <c r="E105" s="180"/>
      <c r="F105" s="180"/>
      <c r="G105" s="180"/>
      <c r="H105" s="180"/>
      <c r="I105" s="180"/>
      <c r="J105" s="181">
        <f>J333</f>
        <v>0</v>
      </c>
      <c r="K105" s="178"/>
      <c r="L105" s="18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3"/>
      <c r="C106" s="184"/>
      <c r="D106" s="185" t="s">
        <v>169</v>
      </c>
      <c r="E106" s="186"/>
      <c r="F106" s="186"/>
      <c r="G106" s="186"/>
      <c r="H106" s="186"/>
      <c r="I106" s="186"/>
      <c r="J106" s="187">
        <f>J334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170</v>
      </c>
      <c r="E107" s="186"/>
      <c r="F107" s="186"/>
      <c r="G107" s="186"/>
      <c r="H107" s="186"/>
      <c r="I107" s="186"/>
      <c r="J107" s="187">
        <f>J337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171</v>
      </c>
      <c r="E108" s="186"/>
      <c r="F108" s="186"/>
      <c r="G108" s="186"/>
      <c r="H108" s="186"/>
      <c r="I108" s="186"/>
      <c r="J108" s="187">
        <f>J391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172</v>
      </c>
      <c r="E109" s="186"/>
      <c r="F109" s="186"/>
      <c r="G109" s="186"/>
      <c r="H109" s="186"/>
      <c r="I109" s="186"/>
      <c r="J109" s="187">
        <f>J400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7"/>
      <c r="C110" s="178"/>
      <c r="D110" s="179" t="s">
        <v>173</v>
      </c>
      <c r="E110" s="180"/>
      <c r="F110" s="180"/>
      <c r="G110" s="180"/>
      <c r="H110" s="180"/>
      <c r="I110" s="180"/>
      <c r="J110" s="181">
        <f>J404</f>
        <v>0</v>
      </c>
      <c r="K110" s="178"/>
      <c r="L110" s="182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3"/>
      <c r="C111" s="184"/>
      <c r="D111" s="185" t="s">
        <v>174</v>
      </c>
      <c r="E111" s="186"/>
      <c r="F111" s="186"/>
      <c r="G111" s="186"/>
      <c r="H111" s="186"/>
      <c r="I111" s="186"/>
      <c r="J111" s="187">
        <f>J405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77"/>
      <c r="C112" s="178"/>
      <c r="D112" s="179" t="s">
        <v>175</v>
      </c>
      <c r="E112" s="180"/>
      <c r="F112" s="180"/>
      <c r="G112" s="180"/>
      <c r="H112" s="180"/>
      <c r="I112" s="180"/>
      <c r="J112" s="181">
        <f>J407</f>
        <v>0</v>
      </c>
      <c r="K112" s="178"/>
      <c r="L112" s="182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83"/>
      <c r="C113" s="184"/>
      <c r="D113" s="185" t="s">
        <v>176</v>
      </c>
      <c r="E113" s="186"/>
      <c r="F113" s="186"/>
      <c r="G113" s="186"/>
      <c r="H113" s="186"/>
      <c r="I113" s="186"/>
      <c r="J113" s="187">
        <f>J408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3"/>
      <c r="C114" s="184"/>
      <c r="D114" s="185" t="s">
        <v>177</v>
      </c>
      <c r="E114" s="186"/>
      <c r="F114" s="186"/>
      <c r="G114" s="186"/>
      <c r="H114" s="186"/>
      <c r="I114" s="186"/>
      <c r="J114" s="187">
        <f>J411</f>
        <v>0</v>
      </c>
      <c r="K114" s="184"/>
      <c r="L114" s="18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3"/>
      <c r="C115" s="184"/>
      <c r="D115" s="185" t="s">
        <v>178</v>
      </c>
      <c r="E115" s="186"/>
      <c r="F115" s="186"/>
      <c r="G115" s="186"/>
      <c r="H115" s="186"/>
      <c r="I115" s="186"/>
      <c r="J115" s="187">
        <f>J414</f>
        <v>0</v>
      </c>
      <c r="K115" s="184"/>
      <c r="L115" s="18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1.84" customHeight="1">
      <c r="A116" s="9"/>
      <c r="B116" s="177"/>
      <c r="C116" s="178"/>
      <c r="D116" s="189" t="s">
        <v>179</v>
      </c>
      <c r="E116" s="178"/>
      <c r="F116" s="178"/>
      <c r="G116" s="178"/>
      <c r="H116" s="178"/>
      <c r="I116" s="178"/>
      <c r="J116" s="190">
        <f>J422</f>
        <v>0</v>
      </c>
      <c r="K116" s="178"/>
      <c r="L116" s="182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2" customFormat="1" ht="21.84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180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172" t="str">
        <f>E7</f>
        <v>Rekonstrukce silnice II/343 Hlinsko III.etapa</v>
      </c>
      <c r="F126" s="33"/>
      <c r="G126" s="33"/>
      <c r="H126" s="33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110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E9</f>
        <v>D.1.9 - SO501 - Přeložka STL plynovodu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F12</f>
        <v>Hlinsko</v>
      </c>
      <c r="G130" s="41"/>
      <c r="H130" s="41"/>
      <c r="I130" s="33" t="s">
        <v>22</v>
      </c>
      <c r="J130" s="80" t="str">
        <f>IF(J12="","",J12)</f>
        <v>28. 3. 2025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24</v>
      </c>
      <c r="D132" s="41"/>
      <c r="E132" s="41"/>
      <c r="F132" s="28" t="str">
        <f>E15</f>
        <v>PRODIN a.s.</v>
      </c>
      <c r="G132" s="41"/>
      <c r="H132" s="41"/>
      <c r="I132" s="33" t="s">
        <v>32</v>
      </c>
      <c r="J132" s="37" t="str">
        <f>E21</f>
        <v>FORGAS a.s.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30</v>
      </c>
      <c r="D133" s="41"/>
      <c r="E133" s="41"/>
      <c r="F133" s="28" t="str">
        <f>IF(E18="","",E18)</f>
        <v>Vyplň údaj</v>
      </c>
      <c r="G133" s="41"/>
      <c r="H133" s="41"/>
      <c r="I133" s="33" t="s">
        <v>37</v>
      </c>
      <c r="J133" s="37" t="str">
        <f>E24</f>
        <v>Petr Teplý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191"/>
      <c r="B135" s="192"/>
      <c r="C135" s="193" t="s">
        <v>181</v>
      </c>
      <c r="D135" s="194" t="s">
        <v>65</v>
      </c>
      <c r="E135" s="194" t="s">
        <v>61</v>
      </c>
      <c r="F135" s="194" t="s">
        <v>62</v>
      </c>
      <c r="G135" s="194" t="s">
        <v>182</v>
      </c>
      <c r="H135" s="194" t="s">
        <v>183</v>
      </c>
      <c r="I135" s="194" t="s">
        <v>184</v>
      </c>
      <c r="J135" s="195" t="s">
        <v>157</v>
      </c>
      <c r="K135" s="196" t="s">
        <v>185</v>
      </c>
      <c r="L135" s="197"/>
      <c r="M135" s="101" t="s">
        <v>1</v>
      </c>
      <c r="N135" s="102" t="s">
        <v>44</v>
      </c>
      <c r="O135" s="102" t="s">
        <v>186</v>
      </c>
      <c r="P135" s="102" t="s">
        <v>187</v>
      </c>
      <c r="Q135" s="102" t="s">
        <v>188</v>
      </c>
      <c r="R135" s="102" t="s">
        <v>189</v>
      </c>
      <c r="S135" s="102" t="s">
        <v>190</v>
      </c>
      <c r="T135" s="103" t="s">
        <v>191</v>
      </c>
      <c r="U135" s="191"/>
      <c r="V135" s="191"/>
      <c r="W135" s="191"/>
      <c r="X135" s="191"/>
      <c r="Y135" s="191"/>
      <c r="Z135" s="191"/>
      <c r="AA135" s="191"/>
      <c r="AB135" s="191"/>
      <c r="AC135" s="191"/>
      <c r="AD135" s="191"/>
      <c r="AE135" s="191"/>
    </row>
    <row r="136" s="2" customFormat="1" ht="22.8" customHeight="1">
      <c r="A136" s="39"/>
      <c r="B136" s="40"/>
      <c r="C136" s="108" t="s">
        <v>192</v>
      </c>
      <c r="D136" s="41"/>
      <c r="E136" s="41"/>
      <c r="F136" s="41"/>
      <c r="G136" s="41"/>
      <c r="H136" s="41"/>
      <c r="I136" s="41"/>
      <c r="J136" s="198">
        <f>BK136</f>
        <v>0</v>
      </c>
      <c r="K136" s="41"/>
      <c r="L136" s="45"/>
      <c r="M136" s="104"/>
      <c r="N136" s="199"/>
      <c r="O136" s="105"/>
      <c r="P136" s="200">
        <f>P137+P333+P404+P407+P422</f>
        <v>0</v>
      </c>
      <c r="Q136" s="105"/>
      <c r="R136" s="200">
        <f>R137+R333+R404+R407+R422</f>
        <v>23.277693999999997</v>
      </c>
      <c r="S136" s="105"/>
      <c r="T136" s="201">
        <f>T137+T333+T404+T407+T422</f>
        <v>13.375999999999999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79</v>
      </c>
      <c r="AU136" s="18" t="s">
        <v>159</v>
      </c>
      <c r="BK136" s="202">
        <f>BK137+BK333+BK404+BK407+BK422</f>
        <v>0</v>
      </c>
    </row>
    <row r="137" s="12" customFormat="1" ht="25.92" customHeight="1">
      <c r="A137" s="12"/>
      <c r="B137" s="203"/>
      <c r="C137" s="204"/>
      <c r="D137" s="205" t="s">
        <v>79</v>
      </c>
      <c r="E137" s="206" t="s">
        <v>193</v>
      </c>
      <c r="F137" s="206" t="s">
        <v>194</v>
      </c>
      <c r="G137" s="204"/>
      <c r="H137" s="204"/>
      <c r="I137" s="207"/>
      <c r="J137" s="190">
        <f>BK137</f>
        <v>0</v>
      </c>
      <c r="K137" s="204"/>
      <c r="L137" s="208"/>
      <c r="M137" s="209"/>
      <c r="N137" s="210"/>
      <c r="O137" s="210"/>
      <c r="P137" s="211">
        <f>P138+P219+P309+P312+P316+P319+P331</f>
        <v>0</v>
      </c>
      <c r="Q137" s="210"/>
      <c r="R137" s="211">
        <f>R138+R219+R309+R312+R316+R319+R331</f>
        <v>22.957373999999998</v>
      </c>
      <c r="S137" s="210"/>
      <c r="T137" s="212">
        <f>T138+T219+T309+T312+T316+T319+T331</f>
        <v>13.375999999999999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88</v>
      </c>
      <c r="AT137" s="214" t="s">
        <v>79</v>
      </c>
      <c r="AU137" s="214" t="s">
        <v>80</v>
      </c>
      <c r="AY137" s="213" t="s">
        <v>195</v>
      </c>
      <c r="BK137" s="215">
        <f>BK138+BK219+BK309+BK312+BK316+BK319+BK331</f>
        <v>0</v>
      </c>
    </row>
    <row r="138" s="12" customFormat="1" ht="22.8" customHeight="1">
      <c r="A138" s="12"/>
      <c r="B138" s="203"/>
      <c r="C138" s="204"/>
      <c r="D138" s="205" t="s">
        <v>79</v>
      </c>
      <c r="E138" s="216" t="s">
        <v>196</v>
      </c>
      <c r="F138" s="216" t="s">
        <v>197</v>
      </c>
      <c r="G138" s="204"/>
      <c r="H138" s="204"/>
      <c r="I138" s="207"/>
      <c r="J138" s="217">
        <f>BK138</f>
        <v>0</v>
      </c>
      <c r="K138" s="204"/>
      <c r="L138" s="208"/>
      <c r="M138" s="209"/>
      <c r="N138" s="210"/>
      <c r="O138" s="210"/>
      <c r="P138" s="211">
        <f>SUM(P139:P218)</f>
        <v>0</v>
      </c>
      <c r="Q138" s="210"/>
      <c r="R138" s="211">
        <f>SUM(R139:R218)</f>
        <v>14.023814</v>
      </c>
      <c r="S138" s="210"/>
      <c r="T138" s="212">
        <f>SUM(T139:T218)</f>
        <v>13.375999999999999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88</v>
      </c>
      <c r="AT138" s="214" t="s">
        <v>79</v>
      </c>
      <c r="AU138" s="214" t="s">
        <v>88</v>
      </c>
      <c r="AY138" s="213" t="s">
        <v>195</v>
      </c>
      <c r="BK138" s="215">
        <f>SUM(BK139:BK218)</f>
        <v>0</v>
      </c>
    </row>
    <row r="139" s="2" customFormat="1" ht="24.15" customHeight="1">
      <c r="A139" s="39"/>
      <c r="B139" s="40"/>
      <c r="C139" s="218" t="s">
        <v>88</v>
      </c>
      <c r="D139" s="218" t="s">
        <v>198</v>
      </c>
      <c r="E139" s="219" t="s">
        <v>199</v>
      </c>
      <c r="F139" s="220" t="s">
        <v>200</v>
      </c>
      <c r="G139" s="221" t="s">
        <v>113</v>
      </c>
      <c r="H139" s="222">
        <v>22</v>
      </c>
      <c r="I139" s="223"/>
      <c r="J139" s="224">
        <f>ROUND(I139*H139,2)</f>
        <v>0</v>
      </c>
      <c r="K139" s="225"/>
      <c r="L139" s="45"/>
      <c r="M139" s="226" t="s">
        <v>1</v>
      </c>
      <c r="N139" s="227" t="s">
        <v>45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0.098000000000000004</v>
      </c>
      <c r="T139" s="229">
        <f>S139*H139</f>
        <v>2.1560000000000001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154</v>
      </c>
      <c r="AT139" s="230" t="s">
        <v>198</v>
      </c>
      <c r="AU139" s="230" t="s">
        <v>90</v>
      </c>
      <c r="AY139" s="18" t="s">
        <v>195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88</v>
      </c>
      <c r="BK139" s="231">
        <f>ROUND(I139*H139,2)</f>
        <v>0</v>
      </c>
      <c r="BL139" s="18" t="s">
        <v>154</v>
      </c>
      <c r="BM139" s="230" t="s">
        <v>201</v>
      </c>
    </row>
    <row r="140" s="13" customFormat="1">
      <c r="A140" s="13"/>
      <c r="B140" s="232"/>
      <c r="C140" s="233"/>
      <c r="D140" s="234" t="s">
        <v>202</v>
      </c>
      <c r="E140" s="235" t="s">
        <v>1</v>
      </c>
      <c r="F140" s="236" t="s">
        <v>203</v>
      </c>
      <c r="G140" s="233"/>
      <c r="H140" s="235" t="s">
        <v>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202</v>
      </c>
      <c r="AU140" s="242" t="s">
        <v>90</v>
      </c>
      <c r="AV140" s="13" t="s">
        <v>88</v>
      </c>
      <c r="AW140" s="13" t="s">
        <v>36</v>
      </c>
      <c r="AX140" s="13" t="s">
        <v>80</v>
      </c>
      <c r="AY140" s="242" t="s">
        <v>195</v>
      </c>
    </row>
    <row r="141" s="14" customFormat="1">
      <c r="A141" s="14"/>
      <c r="B141" s="243"/>
      <c r="C141" s="244"/>
      <c r="D141" s="234" t="s">
        <v>202</v>
      </c>
      <c r="E141" s="245" t="s">
        <v>1</v>
      </c>
      <c r="F141" s="246" t="s">
        <v>111</v>
      </c>
      <c r="G141" s="244"/>
      <c r="H141" s="247">
        <v>22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202</v>
      </c>
      <c r="AU141" s="253" t="s">
        <v>90</v>
      </c>
      <c r="AV141" s="14" t="s">
        <v>90</v>
      </c>
      <c r="AW141" s="14" t="s">
        <v>36</v>
      </c>
      <c r="AX141" s="14" t="s">
        <v>88</v>
      </c>
      <c r="AY141" s="253" t="s">
        <v>195</v>
      </c>
    </row>
    <row r="142" s="2" customFormat="1" ht="24.15" customHeight="1">
      <c r="A142" s="39"/>
      <c r="B142" s="40"/>
      <c r="C142" s="218" t="s">
        <v>90</v>
      </c>
      <c r="D142" s="218" t="s">
        <v>198</v>
      </c>
      <c r="E142" s="219" t="s">
        <v>204</v>
      </c>
      <c r="F142" s="220" t="s">
        <v>205</v>
      </c>
      <c r="G142" s="221" t="s">
        <v>113</v>
      </c>
      <c r="H142" s="222">
        <v>22</v>
      </c>
      <c r="I142" s="223"/>
      <c r="J142" s="224">
        <f>ROUND(I142*H142,2)</f>
        <v>0</v>
      </c>
      <c r="K142" s="225"/>
      <c r="L142" s="45"/>
      <c r="M142" s="226" t="s">
        <v>1</v>
      </c>
      <c r="N142" s="227" t="s">
        <v>45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0.22</v>
      </c>
      <c r="T142" s="229">
        <f>S142*H142</f>
        <v>4.8399999999999999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154</v>
      </c>
      <c r="AT142" s="230" t="s">
        <v>198</v>
      </c>
      <c r="AU142" s="230" t="s">
        <v>90</v>
      </c>
      <c r="AY142" s="18" t="s">
        <v>195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88</v>
      </c>
      <c r="BK142" s="231">
        <f>ROUND(I142*H142,2)</f>
        <v>0</v>
      </c>
      <c r="BL142" s="18" t="s">
        <v>154</v>
      </c>
      <c r="BM142" s="230" t="s">
        <v>206</v>
      </c>
    </row>
    <row r="143" s="13" customFormat="1">
      <c r="A143" s="13"/>
      <c r="B143" s="232"/>
      <c r="C143" s="233"/>
      <c r="D143" s="234" t="s">
        <v>202</v>
      </c>
      <c r="E143" s="235" t="s">
        <v>1</v>
      </c>
      <c r="F143" s="236" t="s">
        <v>207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202</v>
      </c>
      <c r="AU143" s="242" t="s">
        <v>90</v>
      </c>
      <c r="AV143" s="13" t="s">
        <v>88</v>
      </c>
      <c r="AW143" s="13" t="s">
        <v>36</v>
      </c>
      <c r="AX143" s="13" t="s">
        <v>80</v>
      </c>
      <c r="AY143" s="242" t="s">
        <v>195</v>
      </c>
    </row>
    <row r="144" s="14" customFormat="1">
      <c r="A144" s="14"/>
      <c r="B144" s="243"/>
      <c r="C144" s="244"/>
      <c r="D144" s="234" t="s">
        <v>202</v>
      </c>
      <c r="E144" s="245" t="s">
        <v>1</v>
      </c>
      <c r="F144" s="246" t="s">
        <v>111</v>
      </c>
      <c r="G144" s="244"/>
      <c r="H144" s="247">
        <v>22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202</v>
      </c>
      <c r="AU144" s="253" t="s">
        <v>90</v>
      </c>
      <c r="AV144" s="14" t="s">
        <v>90</v>
      </c>
      <c r="AW144" s="14" t="s">
        <v>36</v>
      </c>
      <c r="AX144" s="14" t="s">
        <v>88</v>
      </c>
      <c r="AY144" s="253" t="s">
        <v>195</v>
      </c>
    </row>
    <row r="145" s="2" customFormat="1" ht="24.15" customHeight="1">
      <c r="A145" s="39"/>
      <c r="B145" s="40"/>
      <c r="C145" s="218" t="s">
        <v>127</v>
      </c>
      <c r="D145" s="218" t="s">
        <v>198</v>
      </c>
      <c r="E145" s="219" t="s">
        <v>208</v>
      </c>
      <c r="F145" s="220" t="s">
        <v>209</v>
      </c>
      <c r="G145" s="221" t="s">
        <v>113</v>
      </c>
      <c r="H145" s="222">
        <v>22</v>
      </c>
      <c r="I145" s="223"/>
      <c r="J145" s="224">
        <f>ROUND(I145*H145,2)</f>
        <v>0</v>
      </c>
      <c r="K145" s="225"/>
      <c r="L145" s="45"/>
      <c r="M145" s="226" t="s">
        <v>1</v>
      </c>
      <c r="N145" s="227" t="s">
        <v>45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0.28999999999999998</v>
      </c>
      <c r="T145" s="229">
        <f>S145*H145</f>
        <v>6.3799999999999999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154</v>
      </c>
      <c r="AT145" s="230" t="s">
        <v>198</v>
      </c>
      <c r="AU145" s="230" t="s">
        <v>90</v>
      </c>
      <c r="AY145" s="18" t="s">
        <v>195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88</v>
      </c>
      <c r="BK145" s="231">
        <f>ROUND(I145*H145,2)</f>
        <v>0</v>
      </c>
      <c r="BL145" s="18" t="s">
        <v>154</v>
      </c>
      <c r="BM145" s="230" t="s">
        <v>210</v>
      </c>
    </row>
    <row r="146" s="13" customFormat="1">
      <c r="A146" s="13"/>
      <c r="B146" s="232"/>
      <c r="C146" s="233"/>
      <c r="D146" s="234" t="s">
        <v>202</v>
      </c>
      <c r="E146" s="235" t="s">
        <v>1</v>
      </c>
      <c r="F146" s="236" t="s">
        <v>211</v>
      </c>
      <c r="G146" s="233"/>
      <c r="H146" s="235" t="s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202</v>
      </c>
      <c r="AU146" s="242" t="s">
        <v>90</v>
      </c>
      <c r="AV146" s="13" t="s">
        <v>88</v>
      </c>
      <c r="AW146" s="13" t="s">
        <v>36</v>
      </c>
      <c r="AX146" s="13" t="s">
        <v>80</v>
      </c>
      <c r="AY146" s="242" t="s">
        <v>195</v>
      </c>
    </row>
    <row r="147" s="14" customFormat="1">
      <c r="A147" s="14"/>
      <c r="B147" s="243"/>
      <c r="C147" s="244"/>
      <c r="D147" s="234" t="s">
        <v>202</v>
      </c>
      <c r="E147" s="245" t="s">
        <v>1</v>
      </c>
      <c r="F147" s="246" t="s">
        <v>111</v>
      </c>
      <c r="G147" s="244"/>
      <c r="H147" s="247">
        <v>22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202</v>
      </c>
      <c r="AU147" s="253" t="s">
        <v>90</v>
      </c>
      <c r="AV147" s="14" t="s">
        <v>90</v>
      </c>
      <c r="AW147" s="14" t="s">
        <v>36</v>
      </c>
      <c r="AX147" s="14" t="s">
        <v>88</v>
      </c>
      <c r="AY147" s="253" t="s">
        <v>195</v>
      </c>
    </row>
    <row r="148" s="2" customFormat="1" ht="24.15" customHeight="1">
      <c r="A148" s="39"/>
      <c r="B148" s="40"/>
      <c r="C148" s="218" t="s">
        <v>154</v>
      </c>
      <c r="D148" s="218" t="s">
        <v>198</v>
      </c>
      <c r="E148" s="219" t="s">
        <v>212</v>
      </c>
      <c r="F148" s="220" t="s">
        <v>213</v>
      </c>
      <c r="G148" s="221" t="s">
        <v>214</v>
      </c>
      <c r="H148" s="222">
        <v>24</v>
      </c>
      <c r="I148" s="223"/>
      <c r="J148" s="224">
        <f>ROUND(I148*H148,2)</f>
        <v>0</v>
      </c>
      <c r="K148" s="225"/>
      <c r="L148" s="45"/>
      <c r="M148" s="226" t="s">
        <v>1</v>
      </c>
      <c r="N148" s="227" t="s">
        <v>45</v>
      </c>
      <c r="O148" s="92"/>
      <c r="P148" s="228">
        <f>O148*H148</f>
        <v>0</v>
      </c>
      <c r="Q148" s="228">
        <v>3.0000000000000001E-05</v>
      </c>
      <c r="R148" s="228">
        <f>Q148*H148</f>
        <v>0.00072000000000000005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154</v>
      </c>
      <c r="AT148" s="230" t="s">
        <v>198</v>
      </c>
      <c r="AU148" s="230" t="s">
        <v>90</v>
      </c>
      <c r="AY148" s="18" t="s">
        <v>195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88</v>
      </c>
      <c r="BK148" s="231">
        <f>ROUND(I148*H148,2)</f>
        <v>0</v>
      </c>
      <c r="BL148" s="18" t="s">
        <v>154</v>
      </c>
      <c r="BM148" s="230" t="s">
        <v>215</v>
      </c>
    </row>
    <row r="149" s="14" customFormat="1">
      <c r="A149" s="14"/>
      <c r="B149" s="243"/>
      <c r="C149" s="244"/>
      <c r="D149" s="234" t="s">
        <v>202</v>
      </c>
      <c r="E149" s="245" t="s">
        <v>1</v>
      </c>
      <c r="F149" s="246" t="s">
        <v>216</v>
      </c>
      <c r="G149" s="244"/>
      <c r="H149" s="247">
        <v>24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202</v>
      </c>
      <c r="AU149" s="253" t="s">
        <v>90</v>
      </c>
      <c r="AV149" s="14" t="s">
        <v>90</v>
      </c>
      <c r="AW149" s="14" t="s">
        <v>36</v>
      </c>
      <c r="AX149" s="14" t="s">
        <v>88</v>
      </c>
      <c r="AY149" s="253" t="s">
        <v>195</v>
      </c>
    </row>
    <row r="150" s="2" customFormat="1" ht="24.15" customHeight="1">
      <c r="A150" s="39"/>
      <c r="B150" s="40"/>
      <c r="C150" s="218" t="s">
        <v>152</v>
      </c>
      <c r="D150" s="218" t="s">
        <v>198</v>
      </c>
      <c r="E150" s="219" t="s">
        <v>217</v>
      </c>
      <c r="F150" s="220" t="s">
        <v>218</v>
      </c>
      <c r="G150" s="221" t="s">
        <v>219</v>
      </c>
      <c r="H150" s="222">
        <v>2</v>
      </c>
      <c r="I150" s="223"/>
      <c r="J150" s="224">
        <f>ROUND(I150*H150,2)</f>
        <v>0</v>
      </c>
      <c r="K150" s="225"/>
      <c r="L150" s="45"/>
      <c r="M150" s="226" t="s">
        <v>1</v>
      </c>
      <c r="N150" s="227" t="s">
        <v>45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154</v>
      </c>
      <c r="AT150" s="230" t="s">
        <v>198</v>
      </c>
      <c r="AU150" s="230" t="s">
        <v>90</v>
      </c>
      <c r="AY150" s="18" t="s">
        <v>195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88</v>
      </c>
      <c r="BK150" s="231">
        <f>ROUND(I150*H150,2)</f>
        <v>0</v>
      </c>
      <c r="BL150" s="18" t="s">
        <v>154</v>
      </c>
      <c r="BM150" s="230" t="s">
        <v>220</v>
      </c>
    </row>
    <row r="151" s="2" customFormat="1" ht="24.15" customHeight="1">
      <c r="A151" s="39"/>
      <c r="B151" s="40"/>
      <c r="C151" s="218" t="s">
        <v>221</v>
      </c>
      <c r="D151" s="218" t="s">
        <v>198</v>
      </c>
      <c r="E151" s="219" t="s">
        <v>222</v>
      </c>
      <c r="F151" s="220" t="s">
        <v>223</v>
      </c>
      <c r="G151" s="221" t="s">
        <v>130</v>
      </c>
      <c r="H151" s="222">
        <v>22</v>
      </c>
      <c r="I151" s="223"/>
      <c r="J151" s="224">
        <f>ROUND(I151*H151,2)</f>
        <v>0</v>
      </c>
      <c r="K151" s="225"/>
      <c r="L151" s="45"/>
      <c r="M151" s="226" t="s">
        <v>1</v>
      </c>
      <c r="N151" s="227" t="s">
        <v>45</v>
      </c>
      <c r="O151" s="92"/>
      <c r="P151" s="228">
        <f>O151*H151</f>
        <v>0</v>
      </c>
      <c r="Q151" s="228">
        <v>0.0086800000000000002</v>
      </c>
      <c r="R151" s="228">
        <f>Q151*H151</f>
        <v>0.19096000000000002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154</v>
      </c>
      <c r="AT151" s="230" t="s">
        <v>198</v>
      </c>
      <c r="AU151" s="230" t="s">
        <v>90</v>
      </c>
      <c r="AY151" s="18" t="s">
        <v>195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88</v>
      </c>
      <c r="BK151" s="231">
        <f>ROUND(I151*H151,2)</f>
        <v>0</v>
      </c>
      <c r="BL151" s="18" t="s">
        <v>154</v>
      </c>
      <c r="BM151" s="230" t="s">
        <v>224</v>
      </c>
    </row>
    <row r="152" s="14" customFormat="1">
      <c r="A152" s="14"/>
      <c r="B152" s="243"/>
      <c r="C152" s="244"/>
      <c r="D152" s="234" t="s">
        <v>202</v>
      </c>
      <c r="E152" s="245" t="s">
        <v>1</v>
      </c>
      <c r="F152" s="246" t="s">
        <v>225</v>
      </c>
      <c r="G152" s="244"/>
      <c r="H152" s="247">
        <v>22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202</v>
      </c>
      <c r="AU152" s="253" t="s">
        <v>90</v>
      </c>
      <c r="AV152" s="14" t="s">
        <v>90</v>
      </c>
      <c r="AW152" s="14" t="s">
        <v>36</v>
      </c>
      <c r="AX152" s="14" t="s">
        <v>80</v>
      </c>
      <c r="AY152" s="253" t="s">
        <v>195</v>
      </c>
    </row>
    <row r="153" s="15" customFormat="1">
      <c r="A153" s="15"/>
      <c r="B153" s="254"/>
      <c r="C153" s="255"/>
      <c r="D153" s="234" t="s">
        <v>202</v>
      </c>
      <c r="E153" s="256" t="s">
        <v>1</v>
      </c>
      <c r="F153" s="257" t="s">
        <v>226</v>
      </c>
      <c r="G153" s="255"/>
      <c r="H153" s="258">
        <v>22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202</v>
      </c>
      <c r="AU153" s="264" t="s">
        <v>90</v>
      </c>
      <c r="AV153" s="15" t="s">
        <v>154</v>
      </c>
      <c r="AW153" s="15" t="s">
        <v>36</v>
      </c>
      <c r="AX153" s="15" t="s">
        <v>88</v>
      </c>
      <c r="AY153" s="264" t="s">
        <v>195</v>
      </c>
    </row>
    <row r="154" s="2" customFormat="1" ht="16.5" customHeight="1">
      <c r="A154" s="39"/>
      <c r="B154" s="40"/>
      <c r="C154" s="218" t="s">
        <v>227</v>
      </c>
      <c r="D154" s="218" t="s">
        <v>198</v>
      </c>
      <c r="E154" s="219" t="s">
        <v>228</v>
      </c>
      <c r="F154" s="220" t="s">
        <v>229</v>
      </c>
      <c r="G154" s="221" t="s">
        <v>130</v>
      </c>
      <c r="H154" s="222">
        <v>1</v>
      </c>
      <c r="I154" s="223"/>
      <c r="J154" s="224">
        <f>ROUND(I154*H154,2)</f>
        <v>0</v>
      </c>
      <c r="K154" s="225"/>
      <c r="L154" s="45"/>
      <c r="M154" s="226" t="s">
        <v>1</v>
      </c>
      <c r="N154" s="227" t="s">
        <v>45</v>
      </c>
      <c r="O154" s="92"/>
      <c r="P154" s="228">
        <f>O154*H154</f>
        <v>0</v>
      </c>
      <c r="Q154" s="228">
        <v>0.036900000000000002</v>
      </c>
      <c r="R154" s="228">
        <f>Q154*H154</f>
        <v>0.036900000000000002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154</v>
      </c>
      <c r="AT154" s="230" t="s">
        <v>198</v>
      </c>
      <c r="AU154" s="230" t="s">
        <v>90</v>
      </c>
      <c r="AY154" s="18" t="s">
        <v>195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88</v>
      </c>
      <c r="BK154" s="231">
        <f>ROUND(I154*H154,2)</f>
        <v>0</v>
      </c>
      <c r="BL154" s="18" t="s">
        <v>154</v>
      </c>
      <c r="BM154" s="230" t="s">
        <v>230</v>
      </c>
    </row>
    <row r="155" s="14" customFormat="1">
      <c r="A155" s="14"/>
      <c r="B155" s="243"/>
      <c r="C155" s="244"/>
      <c r="D155" s="234" t="s">
        <v>202</v>
      </c>
      <c r="E155" s="245" t="s">
        <v>1</v>
      </c>
      <c r="F155" s="246" t="s">
        <v>231</v>
      </c>
      <c r="G155" s="244"/>
      <c r="H155" s="247">
        <v>1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202</v>
      </c>
      <c r="AU155" s="253" t="s">
        <v>90</v>
      </c>
      <c r="AV155" s="14" t="s">
        <v>90</v>
      </c>
      <c r="AW155" s="14" t="s">
        <v>36</v>
      </c>
      <c r="AX155" s="14" t="s">
        <v>80</v>
      </c>
      <c r="AY155" s="253" t="s">
        <v>195</v>
      </c>
    </row>
    <row r="156" s="15" customFormat="1">
      <c r="A156" s="15"/>
      <c r="B156" s="254"/>
      <c r="C156" s="255"/>
      <c r="D156" s="234" t="s">
        <v>202</v>
      </c>
      <c r="E156" s="256" t="s">
        <v>1</v>
      </c>
      <c r="F156" s="257" t="s">
        <v>226</v>
      </c>
      <c r="G156" s="255"/>
      <c r="H156" s="258">
        <v>1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202</v>
      </c>
      <c r="AU156" s="264" t="s">
        <v>90</v>
      </c>
      <c r="AV156" s="15" t="s">
        <v>154</v>
      </c>
      <c r="AW156" s="15" t="s">
        <v>36</v>
      </c>
      <c r="AX156" s="15" t="s">
        <v>88</v>
      </c>
      <c r="AY156" s="264" t="s">
        <v>195</v>
      </c>
    </row>
    <row r="157" s="2" customFormat="1" ht="24.15" customHeight="1">
      <c r="A157" s="39"/>
      <c r="B157" s="40"/>
      <c r="C157" s="218" t="s">
        <v>232</v>
      </c>
      <c r="D157" s="218" t="s">
        <v>198</v>
      </c>
      <c r="E157" s="219" t="s">
        <v>233</v>
      </c>
      <c r="F157" s="220" t="s">
        <v>234</v>
      </c>
      <c r="G157" s="221" t="s">
        <v>130</v>
      </c>
      <c r="H157" s="222">
        <v>22</v>
      </c>
      <c r="I157" s="223"/>
      <c r="J157" s="224">
        <f>ROUND(I157*H157,2)</f>
        <v>0</v>
      </c>
      <c r="K157" s="225"/>
      <c r="L157" s="45"/>
      <c r="M157" s="226" t="s">
        <v>1</v>
      </c>
      <c r="N157" s="227" t="s">
        <v>45</v>
      </c>
      <c r="O157" s="92"/>
      <c r="P157" s="228">
        <f>O157*H157</f>
        <v>0</v>
      </c>
      <c r="Q157" s="228">
        <v>0.036900000000000002</v>
      </c>
      <c r="R157" s="228">
        <f>Q157*H157</f>
        <v>0.81180000000000008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154</v>
      </c>
      <c r="AT157" s="230" t="s">
        <v>198</v>
      </c>
      <c r="AU157" s="230" t="s">
        <v>90</v>
      </c>
      <c r="AY157" s="18" t="s">
        <v>195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88</v>
      </c>
      <c r="BK157" s="231">
        <f>ROUND(I157*H157,2)</f>
        <v>0</v>
      </c>
      <c r="BL157" s="18" t="s">
        <v>154</v>
      </c>
      <c r="BM157" s="230" t="s">
        <v>235</v>
      </c>
    </row>
    <row r="158" s="14" customFormat="1">
      <c r="A158" s="14"/>
      <c r="B158" s="243"/>
      <c r="C158" s="244"/>
      <c r="D158" s="234" t="s">
        <v>202</v>
      </c>
      <c r="E158" s="245" t="s">
        <v>1</v>
      </c>
      <c r="F158" s="246" t="s">
        <v>236</v>
      </c>
      <c r="G158" s="244"/>
      <c r="H158" s="247">
        <v>22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202</v>
      </c>
      <c r="AU158" s="253" t="s">
        <v>90</v>
      </c>
      <c r="AV158" s="14" t="s">
        <v>90</v>
      </c>
      <c r="AW158" s="14" t="s">
        <v>36</v>
      </c>
      <c r="AX158" s="14" t="s">
        <v>80</v>
      </c>
      <c r="AY158" s="253" t="s">
        <v>195</v>
      </c>
    </row>
    <row r="159" s="15" customFormat="1">
      <c r="A159" s="15"/>
      <c r="B159" s="254"/>
      <c r="C159" s="255"/>
      <c r="D159" s="234" t="s">
        <v>202</v>
      </c>
      <c r="E159" s="256" t="s">
        <v>1</v>
      </c>
      <c r="F159" s="257" t="s">
        <v>226</v>
      </c>
      <c r="G159" s="255"/>
      <c r="H159" s="258">
        <v>22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202</v>
      </c>
      <c r="AU159" s="264" t="s">
        <v>90</v>
      </c>
      <c r="AV159" s="15" t="s">
        <v>154</v>
      </c>
      <c r="AW159" s="15" t="s">
        <v>36</v>
      </c>
      <c r="AX159" s="15" t="s">
        <v>88</v>
      </c>
      <c r="AY159" s="264" t="s">
        <v>195</v>
      </c>
    </row>
    <row r="160" s="2" customFormat="1" ht="24.15" customHeight="1">
      <c r="A160" s="39"/>
      <c r="B160" s="40"/>
      <c r="C160" s="218" t="s">
        <v>237</v>
      </c>
      <c r="D160" s="218" t="s">
        <v>198</v>
      </c>
      <c r="E160" s="219" t="s">
        <v>238</v>
      </c>
      <c r="F160" s="220" t="s">
        <v>239</v>
      </c>
      <c r="G160" s="221" t="s">
        <v>130</v>
      </c>
      <c r="H160" s="222">
        <v>50</v>
      </c>
      <c r="I160" s="223"/>
      <c r="J160" s="224">
        <f>ROUND(I160*H160,2)</f>
        <v>0</v>
      </c>
      <c r="K160" s="225"/>
      <c r="L160" s="45"/>
      <c r="M160" s="226" t="s">
        <v>1</v>
      </c>
      <c r="N160" s="227" t="s">
        <v>45</v>
      </c>
      <c r="O160" s="92"/>
      <c r="P160" s="228">
        <f>O160*H160</f>
        <v>0</v>
      </c>
      <c r="Q160" s="228">
        <v>0.00040999999999999999</v>
      </c>
      <c r="R160" s="228">
        <f>Q160*H160</f>
        <v>0.020500000000000001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154</v>
      </c>
      <c r="AT160" s="230" t="s">
        <v>198</v>
      </c>
      <c r="AU160" s="230" t="s">
        <v>90</v>
      </c>
      <c r="AY160" s="18" t="s">
        <v>195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88</v>
      </c>
      <c r="BK160" s="231">
        <f>ROUND(I160*H160,2)</f>
        <v>0</v>
      </c>
      <c r="BL160" s="18" t="s">
        <v>154</v>
      </c>
      <c r="BM160" s="230" t="s">
        <v>240</v>
      </c>
    </row>
    <row r="161" s="14" customFormat="1">
      <c r="A161" s="14"/>
      <c r="B161" s="243"/>
      <c r="C161" s="244"/>
      <c r="D161" s="234" t="s">
        <v>202</v>
      </c>
      <c r="E161" s="245" t="s">
        <v>128</v>
      </c>
      <c r="F161" s="246" t="s">
        <v>241</v>
      </c>
      <c r="G161" s="244"/>
      <c r="H161" s="247">
        <v>50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202</v>
      </c>
      <c r="AU161" s="253" t="s">
        <v>90</v>
      </c>
      <c r="AV161" s="14" t="s">
        <v>90</v>
      </c>
      <c r="AW161" s="14" t="s">
        <v>36</v>
      </c>
      <c r="AX161" s="14" t="s">
        <v>88</v>
      </c>
      <c r="AY161" s="253" t="s">
        <v>195</v>
      </c>
    </row>
    <row r="162" s="2" customFormat="1" ht="24.15" customHeight="1">
      <c r="A162" s="39"/>
      <c r="B162" s="40"/>
      <c r="C162" s="218" t="s">
        <v>242</v>
      </c>
      <c r="D162" s="218" t="s">
        <v>198</v>
      </c>
      <c r="E162" s="219" t="s">
        <v>243</v>
      </c>
      <c r="F162" s="220" t="s">
        <v>244</v>
      </c>
      <c r="G162" s="221" t="s">
        <v>130</v>
      </c>
      <c r="H162" s="222">
        <v>50</v>
      </c>
      <c r="I162" s="223"/>
      <c r="J162" s="224">
        <f>ROUND(I162*H162,2)</f>
        <v>0</v>
      </c>
      <c r="K162" s="225"/>
      <c r="L162" s="45"/>
      <c r="M162" s="226" t="s">
        <v>1</v>
      </c>
      <c r="N162" s="227" t="s">
        <v>45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154</v>
      </c>
      <c r="AT162" s="230" t="s">
        <v>198</v>
      </c>
      <c r="AU162" s="230" t="s">
        <v>90</v>
      </c>
      <c r="AY162" s="18" t="s">
        <v>195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88</v>
      </c>
      <c r="BK162" s="231">
        <f>ROUND(I162*H162,2)</f>
        <v>0</v>
      </c>
      <c r="BL162" s="18" t="s">
        <v>154</v>
      </c>
      <c r="BM162" s="230" t="s">
        <v>245</v>
      </c>
    </row>
    <row r="163" s="14" customFormat="1">
      <c r="A163" s="14"/>
      <c r="B163" s="243"/>
      <c r="C163" s="244"/>
      <c r="D163" s="234" t="s">
        <v>202</v>
      </c>
      <c r="E163" s="245" t="s">
        <v>1</v>
      </c>
      <c r="F163" s="246" t="s">
        <v>128</v>
      </c>
      <c r="G163" s="244"/>
      <c r="H163" s="247">
        <v>50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202</v>
      </c>
      <c r="AU163" s="253" t="s">
        <v>90</v>
      </c>
      <c r="AV163" s="14" t="s">
        <v>90</v>
      </c>
      <c r="AW163" s="14" t="s">
        <v>36</v>
      </c>
      <c r="AX163" s="14" t="s">
        <v>88</v>
      </c>
      <c r="AY163" s="253" t="s">
        <v>195</v>
      </c>
    </row>
    <row r="164" s="2" customFormat="1" ht="24.15" customHeight="1">
      <c r="A164" s="39"/>
      <c r="B164" s="40"/>
      <c r="C164" s="218" t="s">
        <v>246</v>
      </c>
      <c r="D164" s="218" t="s">
        <v>198</v>
      </c>
      <c r="E164" s="219" t="s">
        <v>247</v>
      </c>
      <c r="F164" s="220" t="s">
        <v>248</v>
      </c>
      <c r="G164" s="221" t="s">
        <v>130</v>
      </c>
      <c r="H164" s="222">
        <v>5</v>
      </c>
      <c r="I164" s="223"/>
      <c r="J164" s="224">
        <f>ROUND(I164*H164,2)</f>
        <v>0</v>
      </c>
      <c r="K164" s="225"/>
      <c r="L164" s="45"/>
      <c r="M164" s="226" t="s">
        <v>1</v>
      </c>
      <c r="N164" s="227" t="s">
        <v>45</v>
      </c>
      <c r="O164" s="92"/>
      <c r="P164" s="228">
        <f>O164*H164</f>
        <v>0</v>
      </c>
      <c r="Q164" s="228">
        <v>0.00046999999999999999</v>
      </c>
      <c r="R164" s="228">
        <f>Q164*H164</f>
        <v>0.0023500000000000001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154</v>
      </c>
      <c r="AT164" s="230" t="s">
        <v>198</v>
      </c>
      <c r="AU164" s="230" t="s">
        <v>90</v>
      </c>
      <c r="AY164" s="18" t="s">
        <v>195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88</v>
      </c>
      <c r="BK164" s="231">
        <f>ROUND(I164*H164,2)</f>
        <v>0</v>
      </c>
      <c r="BL164" s="18" t="s">
        <v>154</v>
      </c>
      <c r="BM164" s="230" t="s">
        <v>249</v>
      </c>
    </row>
    <row r="165" s="14" customFormat="1">
      <c r="A165" s="14"/>
      <c r="B165" s="243"/>
      <c r="C165" s="244"/>
      <c r="D165" s="234" t="s">
        <v>202</v>
      </c>
      <c r="E165" s="245" t="s">
        <v>150</v>
      </c>
      <c r="F165" s="246" t="s">
        <v>250</v>
      </c>
      <c r="G165" s="244"/>
      <c r="H165" s="247">
        <v>5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202</v>
      </c>
      <c r="AU165" s="253" t="s">
        <v>90</v>
      </c>
      <c r="AV165" s="14" t="s">
        <v>90</v>
      </c>
      <c r="AW165" s="14" t="s">
        <v>36</v>
      </c>
      <c r="AX165" s="14" t="s">
        <v>88</v>
      </c>
      <c r="AY165" s="253" t="s">
        <v>195</v>
      </c>
    </row>
    <row r="166" s="2" customFormat="1" ht="24.15" customHeight="1">
      <c r="A166" s="39"/>
      <c r="B166" s="40"/>
      <c r="C166" s="218" t="s">
        <v>251</v>
      </c>
      <c r="D166" s="218" t="s">
        <v>198</v>
      </c>
      <c r="E166" s="219" t="s">
        <v>252</v>
      </c>
      <c r="F166" s="220" t="s">
        <v>253</v>
      </c>
      <c r="G166" s="221" t="s">
        <v>130</v>
      </c>
      <c r="H166" s="222">
        <v>5</v>
      </c>
      <c r="I166" s="223"/>
      <c r="J166" s="224">
        <f>ROUND(I166*H166,2)</f>
        <v>0</v>
      </c>
      <c r="K166" s="225"/>
      <c r="L166" s="45"/>
      <c r="M166" s="226" t="s">
        <v>1</v>
      </c>
      <c r="N166" s="227" t="s">
        <v>45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154</v>
      </c>
      <c r="AT166" s="230" t="s">
        <v>198</v>
      </c>
      <c r="AU166" s="230" t="s">
        <v>90</v>
      </c>
      <c r="AY166" s="18" t="s">
        <v>195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88</v>
      </c>
      <c r="BK166" s="231">
        <f>ROUND(I166*H166,2)</f>
        <v>0</v>
      </c>
      <c r="BL166" s="18" t="s">
        <v>154</v>
      </c>
      <c r="BM166" s="230" t="s">
        <v>254</v>
      </c>
    </row>
    <row r="167" s="14" customFormat="1">
      <c r="A167" s="14"/>
      <c r="B167" s="243"/>
      <c r="C167" s="244"/>
      <c r="D167" s="234" t="s">
        <v>202</v>
      </c>
      <c r="E167" s="245" t="s">
        <v>1</v>
      </c>
      <c r="F167" s="246" t="s">
        <v>150</v>
      </c>
      <c r="G167" s="244"/>
      <c r="H167" s="247">
        <v>5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202</v>
      </c>
      <c r="AU167" s="253" t="s">
        <v>90</v>
      </c>
      <c r="AV167" s="14" t="s">
        <v>90</v>
      </c>
      <c r="AW167" s="14" t="s">
        <v>36</v>
      </c>
      <c r="AX167" s="14" t="s">
        <v>88</v>
      </c>
      <c r="AY167" s="253" t="s">
        <v>195</v>
      </c>
    </row>
    <row r="168" s="2" customFormat="1" ht="33" customHeight="1">
      <c r="A168" s="39"/>
      <c r="B168" s="40"/>
      <c r="C168" s="218" t="s">
        <v>255</v>
      </c>
      <c r="D168" s="218" t="s">
        <v>198</v>
      </c>
      <c r="E168" s="219" t="s">
        <v>256</v>
      </c>
      <c r="F168" s="220" t="s">
        <v>257</v>
      </c>
      <c r="G168" s="221" t="s">
        <v>93</v>
      </c>
      <c r="H168" s="222">
        <v>25.739999999999998</v>
      </c>
      <c r="I168" s="223"/>
      <c r="J168" s="224">
        <f>ROUND(I168*H168,2)</f>
        <v>0</v>
      </c>
      <c r="K168" s="225"/>
      <c r="L168" s="45"/>
      <c r="M168" s="226" t="s">
        <v>1</v>
      </c>
      <c r="N168" s="227" t="s">
        <v>45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154</v>
      </c>
      <c r="AT168" s="230" t="s">
        <v>198</v>
      </c>
      <c r="AU168" s="230" t="s">
        <v>90</v>
      </c>
      <c r="AY168" s="18" t="s">
        <v>195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88</v>
      </c>
      <c r="BK168" s="231">
        <f>ROUND(I168*H168,2)</f>
        <v>0</v>
      </c>
      <c r="BL168" s="18" t="s">
        <v>154</v>
      </c>
      <c r="BM168" s="230" t="s">
        <v>258</v>
      </c>
    </row>
    <row r="169" s="2" customFormat="1">
      <c r="A169" s="39"/>
      <c r="B169" s="40"/>
      <c r="C169" s="41"/>
      <c r="D169" s="234" t="s">
        <v>259</v>
      </c>
      <c r="E169" s="41"/>
      <c r="F169" s="265" t="s">
        <v>260</v>
      </c>
      <c r="G169" s="41"/>
      <c r="H169" s="41"/>
      <c r="I169" s="266"/>
      <c r="J169" s="41"/>
      <c r="K169" s="41"/>
      <c r="L169" s="45"/>
      <c r="M169" s="267"/>
      <c r="N169" s="268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259</v>
      </c>
      <c r="AU169" s="18" t="s">
        <v>90</v>
      </c>
    </row>
    <row r="170" s="14" customFormat="1">
      <c r="A170" s="14"/>
      <c r="B170" s="243"/>
      <c r="C170" s="244"/>
      <c r="D170" s="234" t="s">
        <v>202</v>
      </c>
      <c r="E170" s="245" t="s">
        <v>1</v>
      </c>
      <c r="F170" s="246" t="s">
        <v>261</v>
      </c>
      <c r="G170" s="244"/>
      <c r="H170" s="247">
        <v>25.739999999999998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202</v>
      </c>
      <c r="AU170" s="253" t="s">
        <v>90</v>
      </c>
      <c r="AV170" s="14" t="s">
        <v>90</v>
      </c>
      <c r="AW170" s="14" t="s">
        <v>36</v>
      </c>
      <c r="AX170" s="14" t="s">
        <v>80</v>
      </c>
      <c r="AY170" s="253" t="s">
        <v>195</v>
      </c>
    </row>
    <row r="171" s="15" customFormat="1">
      <c r="A171" s="15"/>
      <c r="B171" s="254"/>
      <c r="C171" s="255"/>
      <c r="D171" s="234" t="s">
        <v>202</v>
      </c>
      <c r="E171" s="256" t="s">
        <v>142</v>
      </c>
      <c r="F171" s="257" t="s">
        <v>226</v>
      </c>
      <c r="G171" s="255"/>
      <c r="H171" s="258">
        <v>25.739999999999998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202</v>
      </c>
      <c r="AU171" s="264" t="s">
        <v>90</v>
      </c>
      <c r="AV171" s="15" t="s">
        <v>154</v>
      </c>
      <c r="AW171" s="15" t="s">
        <v>36</v>
      </c>
      <c r="AX171" s="15" t="s">
        <v>88</v>
      </c>
      <c r="AY171" s="264" t="s">
        <v>195</v>
      </c>
    </row>
    <row r="172" s="2" customFormat="1" ht="24.15" customHeight="1">
      <c r="A172" s="39"/>
      <c r="B172" s="40"/>
      <c r="C172" s="218" t="s">
        <v>262</v>
      </c>
      <c r="D172" s="218" t="s">
        <v>198</v>
      </c>
      <c r="E172" s="219" t="s">
        <v>263</v>
      </c>
      <c r="F172" s="220" t="s">
        <v>264</v>
      </c>
      <c r="G172" s="221" t="s">
        <v>93</v>
      </c>
      <c r="H172" s="222">
        <v>0.125</v>
      </c>
      <c r="I172" s="223"/>
      <c r="J172" s="224">
        <f>ROUND(I172*H172,2)</f>
        <v>0</v>
      </c>
      <c r="K172" s="225"/>
      <c r="L172" s="45"/>
      <c r="M172" s="226" t="s">
        <v>1</v>
      </c>
      <c r="N172" s="227" t="s">
        <v>45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154</v>
      </c>
      <c r="AT172" s="230" t="s">
        <v>198</v>
      </c>
      <c r="AU172" s="230" t="s">
        <v>90</v>
      </c>
      <c r="AY172" s="18" t="s">
        <v>195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88</v>
      </c>
      <c r="BK172" s="231">
        <f>ROUND(I172*H172,2)</f>
        <v>0</v>
      </c>
      <c r="BL172" s="18" t="s">
        <v>154</v>
      </c>
      <c r="BM172" s="230" t="s">
        <v>265</v>
      </c>
    </row>
    <row r="173" s="14" customFormat="1">
      <c r="A173" s="14"/>
      <c r="B173" s="243"/>
      <c r="C173" s="244"/>
      <c r="D173" s="234" t="s">
        <v>202</v>
      </c>
      <c r="E173" s="245" t="s">
        <v>1</v>
      </c>
      <c r="F173" s="246" t="s">
        <v>266</v>
      </c>
      <c r="G173" s="244"/>
      <c r="H173" s="247">
        <v>0.125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202</v>
      </c>
      <c r="AU173" s="253" t="s">
        <v>90</v>
      </c>
      <c r="AV173" s="14" t="s">
        <v>90</v>
      </c>
      <c r="AW173" s="14" t="s">
        <v>36</v>
      </c>
      <c r="AX173" s="14" t="s">
        <v>80</v>
      </c>
      <c r="AY173" s="253" t="s">
        <v>195</v>
      </c>
    </row>
    <row r="174" s="15" customFormat="1">
      <c r="A174" s="15"/>
      <c r="B174" s="254"/>
      <c r="C174" s="255"/>
      <c r="D174" s="234" t="s">
        <v>202</v>
      </c>
      <c r="E174" s="256" t="s">
        <v>148</v>
      </c>
      <c r="F174" s="257" t="s">
        <v>226</v>
      </c>
      <c r="G174" s="255"/>
      <c r="H174" s="258">
        <v>0.125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202</v>
      </c>
      <c r="AU174" s="264" t="s">
        <v>90</v>
      </c>
      <c r="AV174" s="15" t="s">
        <v>154</v>
      </c>
      <c r="AW174" s="15" t="s">
        <v>36</v>
      </c>
      <c r="AX174" s="15" t="s">
        <v>88</v>
      </c>
      <c r="AY174" s="264" t="s">
        <v>195</v>
      </c>
    </row>
    <row r="175" s="2" customFormat="1" ht="24.15" customHeight="1">
      <c r="A175" s="39"/>
      <c r="B175" s="40"/>
      <c r="C175" s="218" t="s">
        <v>8</v>
      </c>
      <c r="D175" s="218" t="s">
        <v>198</v>
      </c>
      <c r="E175" s="219" t="s">
        <v>267</v>
      </c>
      <c r="F175" s="220" t="s">
        <v>268</v>
      </c>
      <c r="G175" s="221" t="s">
        <v>93</v>
      </c>
      <c r="H175" s="222">
        <v>46.673999999999999</v>
      </c>
      <c r="I175" s="223"/>
      <c r="J175" s="224">
        <f>ROUND(I175*H175,2)</f>
        <v>0</v>
      </c>
      <c r="K175" s="225"/>
      <c r="L175" s="45"/>
      <c r="M175" s="226" t="s">
        <v>1</v>
      </c>
      <c r="N175" s="227" t="s">
        <v>45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154</v>
      </c>
      <c r="AT175" s="230" t="s">
        <v>198</v>
      </c>
      <c r="AU175" s="230" t="s">
        <v>90</v>
      </c>
      <c r="AY175" s="18" t="s">
        <v>195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88</v>
      </c>
      <c r="BK175" s="231">
        <f>ROUND(I175*H175,2)</f>
        <v>0</v>
      </c>
      <c r="BL175" s="18" t="s">
        <v>154</v>
      </c>
      <c r="BM175" s="230" t="s">
        <v>269</v>
      </c>
    </row>
    <row r="176" s="14" customFormat="1">
      <c r="A176" s="14"/>
      <c r="B176" s="243"/>
      <c r="C176" s="244"/>
      <c r="D176" s="234" t="s">
        <v>202</v>
      </c>
      <c r="E176" s="245" t="s">
        <v>1</v>
      </c>
      <c r="F176" s="246" t="s">
        <v>270</v>
      </c>
      <c r="G176" s="244"/>
      <c r="H176" s="247">
        <v>24.035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202</v>
      </c>
      <c r="AU176" s="253" t="s">
        <v>90</v>
      </c>
      <c r="AV176" s="14" t="s">
        <v>90</v>
      </c>
      <c r="AW176" s="14" t="s">
        <v>36</v>
      </c>
      <c r="AX176" s="14" t="s">
        <v>80</v>
      </c>
      <c r="AY176" s="253" t="s">
        <v>195</v>
      </c>
    </row>
    <row r="177" s="14" customFormat="1">
      <c r="A177" s="14"/>
      <c r="B177" s="243"/>
      <c r="C177" s="244"/>
      <c r="D177" s="234" t="s">
        <v>202</v>
      </c>
      <c r="E177" s="245" t="s">
        <v>1</v>
      </c>
      <c r="F177" s="246" t="s">
        <v>271</v>
      </c>
      <c r="G177" s="244"/>
      <c r="H177" s="247">
        <v>0.85899999999999999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202</v>
      </c>
      <c r="AU177" s="253" t="s">
        <v>90</v>
      </c>
      <c r="AV177" s="14" t="s">
        <v>90</v>
      </c>
      <c r="AW177" s="14" t="s">
        <v>36</v>
      </c>
      <c r="AX177" s="14" t="s">
        <v>80</v>
      </c>
      <c r="AY177" s="253" t="s">
        <v>195</v>
      </c>
    </row>
    <row r="178" s="14" customFormat="1">
      <c r="A178" s="14"/>
      <c r="B178" s="243"/>
      <c r="C178" s="244"/>
      <c r="D178" s="234" t="s">
        <v>202</v>
      </c>
      <c r="E178" s="245" t="s">
        <v>1</v>
      </c>
      <c r="F178" s="246" t="s">
        <v>272</v>
      </c>
      <c r="G178" s="244"/>
      <c r="H178" s="247">
        <v>21.780000000000001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202</v>
      </c>
      <c r="AU178" s="253" t="s">
        <v>90</v>
      </c>
      <c r="AV178" s="14" t="s">
        <v>90</v>
      </c>
      <c r="AW178" s="14" t="s">
        <v>36</v>
      </c>
      <c r="AX178" s="14" t="s">
        <v>80</v>
      </c>
      <c r="AY178" s="253" t="s">
        <v>195</v>
      </c>
    </row>
    <row r="179" s="15" customFormat="1">
      <c r="A179" s="15"/>
      <c r="B179" s="254"/>
      <c r="C179" s="255"/>
      <c r="D179" s="234" t="s">
        <v>202</v>
      </c>
      <c r="E179" s="256" t="s">
        <v>1</v>
      </c>
      <c r="F179" s="257" t="s">
        <v>226</v>
      </c>
      <c r="G179" s="255"/>
      <c r="H179" s="258">
        <v>46.673999999999999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202</v>
      </c>
      <c r="AU179" s="264" t="s">
        <v>90</v>
      </c>
      <c r="AV179" s="15" t="s">
        <v>154</v>
      </c>
      <c r="AW179" s="15" t="s">
        <v>36</v>
      </c>
      <c r="AX179" s="15" t="s">
        <v>88</v>
      </c>
      <c r="AY179" s="264" t="s">
        <v>195</v>
      </c>
    </row>
    <row r="180" s="2" customFormat="1" ht="21.75" customHeight="1">
      <c r="A180" s="39"/>
      <c r="B180" s="40"/>
      <c r="C180" s="218" t="s">
        <v>273</v>
      </c>
      <c r="D180" s="218" t="s">
        <v>198</v>
      </c>
      <c r="E180" s="219" t="s">
        <v>274</v>
      </c>
      <c r="F180" s="220" t="s">
        <v>275</v>
      </c>
      <c r="G180" s="221" t="s">
        <v>113</v>
      </c>
      <c r="H180" s="222">
        <v>62.600000000000001</v>
      </c>
      <c r="I180" s="223"/>
      <c r="J180" s="224">
        <f>ROUND(I180*H180,2)</f>
        <v>0</v>
      </c>
      <c r="K180" s="225"/>
      <c r="L180" s="45"/>
      <c r="M180" s="226" t="s">
        <v>1</v>
      </c>
      <c r="N180" s="227" t="s">
        <v>45</v>
      </c>
      <c r="O180" s="92"/>
      <c r="P180" s="228">
        <f>O180*H180</f>
        <v>0</v>
      </c>
      <c r="Q180" s="228">
        <v>0.00084000000000000003</v>
      </c>
      <c r="R180" s="228">
        <f>Q180*H180</f>
        <v>0.052584000000000006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154</v>
      </c>
      <c r="AT180" s="230" t="s">
        <v>198</v>
      </c>
      <c r="AU180" s="230" t="s">
        <v>90</v>
      </c>
      <c r="AY180" s="18" t="s">
        <v>195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88</v>
      </c>
      <c r="BK180" s="231">
        <f>ROUND(I180*H180,2)</f>
        <v>0</v>
      </c>
      <c r="BL180" s="18" t="s">
        <v>154</v>
      </c>
      <c r="BM180" s="230" t="s">
        <v>276</v>
      </c>
    </row>
    <row r="181" s="14" customFormat="1">
      <c r="A181" s="14"/>
      <c r="B181" s="243"/>
      <c r="C181" s="244"/>
      <c r="D181" s="234" t="s">
        <v>202</v>
      </c>
      <c r="E181" s="245" t="s">
        <v>1</v>
      </c>
      <c r="F181" s="246" t="s">
        <v>277</v>
      </c>
      <c r="G181" s="244"/>
      <c r="H181" s="247">
        <v>61.600000000000001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202</v>
      </c>
      <c r="AU181" s="253" t="s">
        <v>90</v>
      </c>
      <c r="AV181" s="14" t="s">
        <v>90</v>
      </c>
      <c r="AW181" s="14" t="s">
        <v>36</v>
      </c>
      <c r="AX181" s="14" t="s">
        <v>80</v>
      </c>
      <c r="AY181" s="253" t="s">
        <v>195</v>
      </c>
    </row>
    <row r="182" s="14" customFormat="1">
      <c r="A182" s="14"/>
      <c r="B182" s="243"/>
      <c r="C182" s="244"/>
      <c r="D182" s="234" t="s">
        <v>202</v>
      </c>
      <c r="E182" s="245" t="s">
        <v>1</v>
      </c>
      <c r="F182" s="246" t="s">
        <v>278</v>
      </c>
      <c r="G182" s="244"/>
      <c r="H182" s="247">
        <v>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202</v>
      </c>
      <c r="AU182" s="253" t="s">
        <v>90</v>
      </c>
      <c r="AV182" s="14" t="s">
        <v>90</v>
      </c>
      <c r="AW182" s="14" t="s">
        <v>36</v>
      </c>
      <c r="AX182" s="14" t="s">
        <v>80</v>
      </c>
      <c r="AY182" s="253" t="s">
        <v>195</v>
      </c>
    </row>
    <row r="183" s="15" customFormat="1">
      <c r="A183" s="15"/>
      <c r="B183" s="254"/>
      <c r="C183" s="255"/>
      <c r="D183" s="234" t="s">
        <v>202</v>
      </c>
      <c r="E183" s="256" t="s">
        <v>123</v>
      </c>
      <c r="F183" s="257" t="s">
        <v>226</v>
      </c>
      <c r="G183" s="255"/>
      <c r="H183" s="258">
        <v>62.600000000000001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202</v>
      </c>
      <c r="AU183" s="264" t="s">
        <v>90</v>
      </c>
      <c r="AV183" s="15" t="s">
        <v>154</v>
      </c>
      <c r="AW183" s="15" t="s">
        <v>36</v>
      </c>
      <c r="AX183" s="15" t="s">
        <v>88</v>
      </c>
      <c r="AY183" s="264" t="s">
        <v>195</v>
      </c>
    </row>
    <row r="184" s="2" customFormat="1" ht="24.15" customHeight="1">
      <c r="A184" s="39"/>
      <c r="B184" s="40"/>
      <c r="C184" s="218" t="s">
        <v>279</v>
      </c>
      <c r="D184" s="218" t="s">
        <v>198</v>
      </c>
      <c r="E184" s="219" t="s">
        <v>280</v>
      </c>
      <c r="F184" s="220" t="s">
        <v>281</v>
      </c>
      <c r="G184" s="221" t="s">
        <v>113</v>
      </c>
      <c r="H184" s="222">
        <v>62.600000000000001</v>
      </c>
      <c r="I184" s="223"/>
      <c r="J184" s="224">
        <f>ROUND(I184*H184,2)</f>
        <v>0</v>
      </c>
      <c r="K184" s="225"/>
      <c r="L184" s="45"/>
      <c r="M184" s="226" t="s">
        <v>1</v>
      </c>
      <c r="N184" s="227" t="s">
        <v>45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154</v>
      </c>
      <c r="AT184" s="230" t="s">
        <v>198</v>
      </c>
      <c r="AU184" s="230" t="s">
        <v>90</v>
      </c>
      <c r="AY184" s="18" t="s">
        <v>195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88</v>
      </c>
      <c r="BK184" s="231">
        <f>ROUND(I184*H184,2)</f>
        <v>0</v>
      </c>
      <c r="BL184" s="18" t="s">
        <v>154</v>
      </c>
      <c r="BM184" s="230" t="s">
        <v>282</v>
      </c>
    </row>
    <row r="185" s="14" customFormat="1">
      <c r="A185" s="14"/>
      <c r="B185" s="243"/>
      <c r="C185" s="244"/>
      <c r="D185" s="234" t="s">
        <v>202</v>
      </c>
      <c r="E185" s="245" t="s">
        <v>1</v>
      </c>
      <c r="F185" s="246" t="s">
        <v>123</v>
      </c>
      <c r="G185" s="244"/>
      <c r="H185" s="247">
        <v>62.600000000000001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202</v>
      </c>
      <c r="AU185" s="253" t="s">
        <v>90</v>
      </c>
      <c r="AV185" s="14" t="s">
        <v>90</v>
      </c>
      <c r="AW185" s="14" t="s">
        <v>36</v>
      </c>
      <c r="AX185" s="14" t="s">
        <v>88</v>
      </c>
      <c r="AY185" s="253" t="s">
        <v>195</v>
      </c>
    </row>
    <row r="186" s="2" customFormat="1" ht="16.5" customHeight="1">
      <c r="A186" s="39"/>
      <c r="B186" s="40"/>
      <c r="C186" s="218" t="s">
        <v>283</v>
      </c>
      <c r="D186" s="218" t="s">
        <v>198</v>
      </c>
      <c r="E186" s="219" t="s">
        <v>284</v>
      </c>
      <c r="F186" s="220" t="s">
        <v>285</v>
      </c>
      <c r="G186" s="221" t="s">
        <v>93</v>
      </c>
      <c r="H186" s="222">
        <v>2.2000000000000002</v>
      </c>
      <c r="I186" s="223"/>
      <c r="J186" s="224">
        <f>ROUND(I186*H186,2)</f>
        <v>0</v>
      </c>
      <c r="K186" s="225"/>
      <c r="L186" s="45"/>
      <c r="M186" s="226" t="s">
        <v>1</v>
      </c>
      <c r="N186" s="227" t="s">
        <v>45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154</v>
      </c>
      <c r="AT186" s="230" t="s">
        <v>198</v>
      </c>
      <c r="AU186" s="230" t="s">
        <v>90</v>
      </c>
      <c r="AY186" s="18" t="s">
        <v>195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88</v>
      </c>
      <c r="BK186" s="231">
        <f>ROUND(I186*H186,2)</f>
        <v>0</v>
      </c>
      <c r="BL186" s="18" t="s">
        <v>154</v>
      </c>
      <c r="BM186" s="230" t="s">
        <v>286</v>
      </c>
    </row>
    <row r="187" s="2" customFormat="1">
      <c r="A187" s="39"/>
      <c r="B187" s="40"/>
      <c r="C187" s="41"/>
      <c r="D187" s="234" t="s">
        <v>259</v>
      </c>
      <c r="E187" s="41"/>
      <c r="F187" s="265" t="s">
        <v>287</v>
      </c>
      <c r="G187" s="41"/>
      <c r="H187" s="41"/>
      <c r="I187" s="266"/>
      <c r="J187" s="41"/>
      <c r="K187" s="41"/>
      <c r="L187" s="45"/>
      <c r="M187" s="267"/>
      <c r="N187" s="268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259</v>
      </c>
      <c r="AU187" s="18" t="s">
        <v>90</v>
      </c>
    </row>
    <row r="188" s="14" customFormat="1">
      <c r="A188" s="14"/>
      <c r="B188" s="243"/>
      <c r="C188" s="244"/>
      <c r="D188" s="234" t="s">
        <v>202</v>
      </c>
      <c r="E188" s="245" t="s">
        <v>1</v>
      </c>
      <c r="F188" s="246" t="s">
        <v>288</v>
      </c>
      <c r="G188" s="244"/>
      <c r="H188" s="247">
        <v>2.2000000000000002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202</v>
      </c>
      <c r="AU188" s="253" t="s">
        <v>90</v>
      </c>
      <c r="AV188" s="14" t="s">
        <v>90</v>
      </c>
      <c r="AW188" s="14" t="s">
        <v>36</v>
      </c>
      <c r="AX188" s="14" t="s">
        <v>80</v>
      </c>
      <c r="AY188" s="253" t="s">
        <v>195</v>
      </c>
    </row>
    <row r="189" s="15" customFormat="1">
      <c r="A189" s="15"/>
      <c r="B189" s="254"/>
      <c r="C189" s="255"/>
      <c r="D189" s="234" t="s">
        <v>202</v>
      </c>
      <c r="E189" s="256" t="s">
        <v>95</v>
      </c>
      <c r="F189" s="257" t="s">
        <v>226</v>
      </c>
      <c r="G189" s="255"/>
      <c r="H189" s="258">
        <v>2.2000000000000002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202</v>
      </c>
      <c r="AU189" s="264" t="s">
        <v>90</v>
      </c>
      <c r="AV189" s="15" t="s">
        <v>154</v>
      </c>
      <c r="AW189" s="15" t="s">
        <v>36</v>
      </c>
      <c r="AX189" s="15" t="s">
        <v>88</v>
      </c>
      <c r="AY189" s="264" t="s">
        <v>195</v>
      </c>
    </row>
    <row r="190" s="2" customFormat="1" ht="24.15" customHeight="1">
      <c r="A190" s="39"/>
      <c r="B190" s="40"/>
      <c r="C190" s="218" t="s">
        <v>289</v>
      </c>
      <c r="D190" s="218" t="s">
        <v>198</v>
      </c>
      <c r="E190" s="219" t="s">
        <v>290</v>
      </c>
      <c r="F190" s="220" t="s">
        <v>291</v>
      </c>
      <c r="G190" s="221" t="s">
        <v>93</v>
      </c>
      <c r="H190" s="222">
        <v>7.5179999999999998</v>
      </c>
      <c r="I190" s="223"/>
      <c r="J190" s="224">
        <f>ROUND(I190*H190,2)</f>
        <v>0</v>
      </c>
      <c r="K190" s="225"/>
      <c r="L190" s="45"/>
      <c r="M190" s="226" t="s">
        <v>1</v>
      </c>
      <c r="N190" s="227" t="s">
        <v>45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154</v>
      </c>
      <c r="AT190" s="230" t="s">
        <v>198</v>
      </c>
      <c r="AU190" s="230" t="s">
        <v>90</v>
      </c>
      <c r="AY190" s="18" t="s">
        <v>195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88</v>
      </c>
      <c r="BK190" s="231">
        <f>ROUND(I190*H190,2)</f>
        <v>0</v>
      </c>
      <c r="BL190" s="18" t="s">
        <v>154</v>
      </c>
      <c r="BM190" s="230" t="s">
        <v>292</v>
      </c>
    </row>
    <row r="191" s="14" customFormat="1">
      <c r="A191" s="14"/>
      <c r="B191" s="243"/>
      <c r="C191" s="244"/>
      <c r="D191" s="234" t="s">
        <v>202</v>
      </c>
      <c r="E191" s="245" t="s">
        <v>1</v>
      </c>
      <c r="F191" s="246" t="s">
        <v>293</v>
      </c>
      <c r="G191" s="244"/>
      <c r="H191" s="247">
        <v>7.9199999999999999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202</v>
      </c>
      <c r="AU191" s="253" t="s">
        <v>90</v>
      </c>
      <c r="AV191" s="14" t="s">
        <v>90</v>
      </c>
      <c r="AW191" s="14" t="s">
        <v>36</v>
      </c>
      <c r="AX191" s="14" t="s">
        <v>80</v>
      </c>
      <c r="AY191" s="253" t="s">
        <v>195</v>
      </c>
    </row>
    <row r="192" s="13" customFormat="1">
      <c r="A192" s="13"/>
      <c r="B192" s="232"/>
      <c r="C192" s="233"/>
      <c r="D192" s="234" t="s">
        <v>202</v>
      </c>
      <c r="E192" s="235" t="s">
        <v>1</v>
      </c>
      <c r="F192" s="236" t="s">
        <v>294</v>
      </c>
      <c r="G192" s="233"/>
      <c r="H192" s="235" t="s">
        <v>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202</v>
      </c>
      <c r="AU192" s="242" t="s">
        <v>90</v>
      </c>
      <c r="AV192" s="13" t="s">
        <v>88</v>
      </c>
      <c r="AW192" s="13" t="s">
        <v>36</v>
      </c>
      <c r="AX192" s="13" t="s">
        <v>80</v>
      </c>
      <c r="AY192" s="242" t="s">
        <v>195</v>
      </c>
    </row>
    <row r="193" s="14" customFormat="1">
      <c r="A193" s="14"/>
      <c r="B193" s="243"/>
      <c r="C193" s="244"/>
      <c r="D193" s="234" t="s">
        <v>202</v>
      </c>
      <c r="E193" s="245" t="s">
        <v>1</v>
      </c>
      <c r="F193" s="246" t="s">
        <v>295</v>
      </c>
      <c r="G193" s="244"/>
      <c r="H193" s="247">
        <v>-0.40200000000000002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202</v>
      </c>
      <c r="AU193" s="253" t="s">
        <v>90</v>
      </c>
      <c r="AV193" s="14" t="s">
        <v>90</v>
      </c>
      <c r="AW193" s="14" t="s">
        <v>36</v>
      </c>
      <c r="AX193" s="14" t="s">
        <v>80</v>
      </c>
      <c r="AY193" s="253" t="s">
        <v>195</v>
      </c>
    </row>
    <row r="194" s="15" customFormat="1">
      <c r="A194" s="15"/>
      <c r="B194" s="254"/>
      <c r="C194" s="255"/>
      <c r="D194" s="234" t="s">
        <v>202</v>
      </c>
      <c r="E194" s="256" t="s">
        <v>105</v>
      </c>
      <c r="F194" s="257" t="s">
        <v>226</v>
      </c>
      <c r="G194" s="255"/>
      <c r="H194" s="258">
        <v>7.5179999999999998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202</v>
      </c>
      <c r="AU194" s="264" t="s">
        <v>90</v>
      </c>
      <c r="AV194" s="15" t="s">
        <v>154</v>
      </c>
      <c r="AW194" s="15" t="s">
        <v>36</v>
      </c>
      <c r="AX194" s="15" t="s">
        <v>88</v>
      </c>
      <c r="AY194" s="264" t="s">
        <v>195</v>
      </c>
    </row>
    <row r="195" s="2" customFormat="1" ht="16.5" customHeight="1">
      <c r="A195" s="39"/>
      <c r="B195" s="40"/>
      <c r="C195" s="269" t="s">
        <v>296</v>
      </c>
      <c r="D195" s="269" t="s">
        <v>297</v>
      </c>
      <c r="E195" s="270" t="s">
        <v>298</v>
      </c>
      <c r="F195" s="271" t="s">
        <v>299</v>
      </c>
      <c r="G195" s="272" t="s">
        <v>103</v>
      </c>
      <c r="H195" s="273">
        <v>12.908</v>
      </c>
      <c r="I195" s="274"/>
      <c r="J195" s="275">
        <f>ROUND(I195*H195,2)</f>
        <v>0</v>
      </c>
      <c r="K195" s="276"/>
      <c r="L195" s="277"/>
      <c r="M195" s="278" t="s">
        <v>1</v>
      </c>
      <c r="N195" s="279" t="s">
        <v>45</v>
      </c>
      <c r="O195" s="92"/>
      <c r="P195" s="228">
        <f>O195*H195</f>
        <v>0</v>
      </c>
      <c r="Q195" s="228">
        <v>1</v>
      </c>
      <c r="R195" s="228">
        <f>Q195*H195</f>
        <v>12.908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232</v>
      </c>
      <c r="AT195" s="230" t="s">
        <v>297</v>
      </c>
      <c r="AU195" s="230" t="s">
        <v>90</v>
      </c>
      <c r="AY195" s="18" t="s">
        <v>195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88</v>
      </c>
      <c r="BK195" s="231">
        <f>ROUND(I195*H195,2)</f>
        <v>0</v>
      </c>
      <c r="BL195" s="18" t="s">
        <v>154</v>
      </c>
      <c r="BM195" s="230" t="s">
        <v>300</v>
      </c>
    </row>
    <row r="196" s="14" customFormat="1">
      <c r="A196" s="14"/>
      <c r="B196" s="243"/>
      <c r="C196" s="244"/>
      <c r="D196" s="234" t="s">
        <v>202</v>
      </c>
      <c r="E196" s="245" t="s">
        <v>1</v>
      </c>
      <c r="F196" s="246" t="s">
        <v>301</v>
      </c>
      <c r="G196" s="244"/>
      <c r="H196" s="247">
        <v>12.908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202</v>
      </c>
      <c r="AU196" s="253" t="s">
        <v>90</v>
      </c>
      <c r="AV196" s="14" t="s">
        <v>90</v>
      </c>
      <c r="AW196" s="14" t="s">
        <v>36</v>
      </c>
      <c r="AX196" s="14" t="s">
        <v>88</v>
      </c>
      <c r="AY196" s="253" t="s">
        <v>195</v>
      </c>
    </row>
    <row r="197" s="2" customFormat="1" ht="24.15" customHeight="1">
      <c r="A197" s="39"/>
      <c r="B197" s="40"/>
      <c r="C197" s="218" t="s">
        <v>7</v>
      </c>
      <c r="D197" s="218" t="s">
        <v>198</v>
      </c>
      <c r="E197" s="219" t="s">
        <v>302</v>
      </c>
      <c r="F197" s="220" t="s">
        <v>303</v>
      </c>
      <c r="G197" s="221" t="s">
        <v>93</v>
      </c>
      <c r="H197" s="222">
        <v>15.744999999999999</v>
      </c>
      <c r="I197" s="223"/>
      <c r="J197" s="224">
        <f>ROUND(I197*H197,2)</f>
        <v>0</v>
      </c>
      <c r="K197" s="225"/>
      <c r="L197" s="45"/>
      <c r="M197" s="226" t="s">
        <v>1</v>
      </c>
      <c r="N197" s="227" t="s">
        <v>45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154</v>
      </c>
      <c r="AT197" s="230" t="s">
        <v>198</v>
      </c>
      <c r="AU197" s="230" t="s">
        <v>90</v>
      </c>
      <c r="AY197" s="18" t="s">
        <v>195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88</v>
      </c>
      <c r="BK197" s="231">
        <f>ROUND(I197*H197,2)</f>
        <v>0</v>
      </c>
      <c r="BL197" s="18" t="s">
        <v>154</v>
      </c>
      <c r="BM197" s="230" t="s">
        <v>304</v>
      </c>
    </row>
    <row r="198" s="14" customFormat="1">
      <c r="A198" s="14"/>
      <c r="B198" s="243"/>
      <c r="C198" s="244"/>
      <c r="D198" s="234" t="s">
        <v>202</v>
      </c>
      <c r="E198" s="245" t="s">
        <v>1</v>
      </c>
      <c r="F198" s="246" t="s">
        <v>305</v>
      </c>
      <c r="G198" s="244"/>
      <c r="H198" s="247">
        <v>25.864999999999998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202</v>
      </c>
      <c r="AU198" s="253" t="s">
        <v>90</v>
      </c>
      <c r="AV198" s="14" t="s">
        <v>90</v>
      </c>
      <c r="AW198" s="14" t="s">
        <v>36</v>
      </c>
      <c r="AX198" s="14" t="s">
        <v>80</v>
      </c>
      <c r="AY198" s="253" t="s">
        <v>195</v>
      </c>
    </row>
    <row r="199" s="16" customFormat="1">
      <c r="A199" s="16"/>
      <c r="B199" s="280"/>
      <c r="C199" s="281"/>
      <c r="D199" s="234" t="s">
        <v>202</v>
      </c>
      <c r="E199" s="282" t="s">
        <v>306</v>
      </c>
      <c r="F199" s="283" t="s">
        <v>307</v>
      </c>
      <c r="G199" s="281"/>
      <c r="H199" s="284">
        <v>25.864999999999998</v>
      </c>
      <c r="I199" s="285"/>
      <c r="J199" s="281"/>
      <c r="K199" s="281"/>
      <c r="L199" s="286"/>
      <c r="M199" s="287"/>
      <c r="N199" s="288"/>
      <c r="O199" s="288"/>
      <c r="P199" s="288"/>
      <c r="Q199" s="288"/>
      <c r="R199" s="288"/>
      <c r="S199" s="288"/>
      <c r="T199" s="289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90" t="s">
        <v>202</v>
      </c>
      <c r="AU199" s="290" t="s">
        <v>90</v>
      </c>
      <c r="AV199" s="16" t="s">
        <v>127</v>
      </c>
      <c r="AW199" s="16" t="s">
        <v>36</v>
      </c>
      <c r="AX199" s="16" t="s">
        <v>80</v>
      </c>
      <c r="AY199" s="290" t="s">
        <v>195</v>
      </c>
    </row>
    <row r="200" s="14" customFormat="1">
      <c r="A200" s="14"/>
      <c r="B200" s="243"/>
      <c r="C200" s="244"/>
      <c r="D200" s="234" t="s">
        <v>202</v>
      </c>
      <c r="E200" s="245" t="s">
        <v>1</v>
      </c>
      <c r="F200" s="246" t="s">
        <v>308</v>
      </c>
      <c r="G200" s="244"/>
      <c r="H200" s="247">
        <v>-9.718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202</v>
      </c>
      <c r="AU200" s="253" t="s">
        <v>90</v>
      </c>
      <c r="AV200" s="14" t="s">
        <v>90</v>
      </c>
      <c r="AW200" s="14" t="s">
        <v>36</v>
      </c>
      <c r="AX200" s="14" t="s">
        <v>80</v>
      </c>
      <c r="AY200" s="253" t="s">
        <v>195</v>
      </c>
    </row>
    <row r="201" s="16" customFormat="1">
      <c r="A201" s="16"/>
      <c r="B201" s="280"/>
      <c r="C201" s="281"/>
      <c r="D201" s="234" t="s">
        <v>202</v>
      </c>
      <c r="E201" s="282" t="s">
        <v>137</v>
      </c>
      <c r="F201" s="283" t="s">
        <v>307</v>
      </c>
      <c r="G201" s="281"/>
      <c r="H201" s="284">
        <v>-9.718</v>
      </c>
      <c r="I201" s="285"/>
      <c r="J201" s="281"/>
      <c r="K201" s="281"/>
      <c r="L201" s="286"/>
      <c r="M201" s="287"/>
      <c r="N201" s="288"/>
      <c r="O201" s="288"/>
      <c r="P201" s="288"/>
      <c r="Q201" s="288"/>
      <c r="R201" s="288"/>
      <c r="S201" s="288"/>
      <c r="T201" s="289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90" t="s">
        <v>202</v>
      </c>
      <c r="AU201" s="290" t="s">
        <v>90</v>
      </c>
      <c r="AV201" s="16" t="s">
        <v>127</v>
      </c>
      <c r="AW201" s="16" t="s">
        <v>36</v>
      </c>
      <c r="AX201" s="16" t="s">
        <v>80</v>
      </c>
      <c r="AY201" s="290" t="s">
        <v>195</v>
      </c>
    </row>
    <row r="202" s="13" customFormat="1">
      <c r="A202" s="13"/>
      <c r="B202" s="232"/>
      <c r="C202" s="233"/>
      <c r="D202" s="234" t="s">
        <v>202</v>
      </c>
      <c r="E202" s="235" t="s">
        <v>1</v>
      </c>
      <c r="F202" s="236" t="s">
        <v>294</v>
      </c>
      <c r="G202" s="233"/>
      <c r="H202" s="235" t="s">
        <v>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202</v>
      </c>
      <c r="AU202" s="242" t="s">
        <v>90</v>
      </c>
      <c r="AV202" s="13" t="s">
        <v>88</v>
      </c>
      <c r="AW202" s="13" t="s">
        <v>36</v>
      </c>
      <c r="AX202" s="13" t="s">
        <v>80</v>
      </c>
      <c r="AY202" s="242" t="s">
        <v>195</v>
      </c>
    </row>
    <row r="203" s="14" customFormat="1">
      <c r="A203" s="14"/>
      <c r="B203" s="243"/>
      <c r="C203" s="244"/>
      <c r="D203" s="234" t="s">
        <v>202</v>
      </c>
      <c r="E203" s="245" t="s">
        <v>1</v>
      </c>
      <c r="F203" s="246" t="s">
        <v>295</v>
      </c>
      <c r="G203" s="244"/>
      <c r="H203" s="247">
        <v>-0.40200000000000002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202</v>
      </c>
      <c r="AU203" s="253" t="s">
        <v>90</v>
      </c>
      <c r="AV203" s="14" t="s">
        <v>90</v>
      </c>
      <c r="AW203" s="14" t="s">
        <v>36</v>
      </c>
      <c r="AX203" s="14" t="s">
        <v>80</v>
      </c>
      <c r="AY203" s="253" t="s">
        <v>195</v>
      </c>
    </row>
    <row r="204" s="16" customFormat="1">
      <c r="A204" s="16"/>
      <c r="B204" s="280"/>
      <c r="C204" s="281"/>
      <c r="D204" s="234" t="s">
        <v>202</v>
      </c>
      <c r="E204" s="282" t="s">
        <v>1</v>
      </c>
      <c r="F204" s="283" t="s">
        <v>307</v>
      </c>
      <c r="G204" s="281"/>
      <c r="H204" s="284">
        <v>-0.40200000000000002</v>
      </c>
      <c r="I204" s="285"/>
      <c r="J204" s="281"/>
      <c r="K204" s="281"/>
      <c r="L204" s="286"/>
      <c r="M204" s="287"/>
      <c r="N204" s="288"/>
      <c r="O204" s="288"/>
      <c r="P204" s="288"/>
      <c r="Q204" s="288"/>
      <c r="R204" s="288"/>
      <c r="S204" s="288"/>
      <c r="T204" s="289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90" t="s">
        <v>202</v>
      </c>
      <c r="AU204" s="290" t="s">
        <v>90</v>
      </c>
      <c r="AV204" s="16" t="s">
        <v>127</v>
      </c>
      <c r="AW204" s="16" t="s">
        <v>36</v>
      </c>
      <c r="AX204" s="16" t="s">
        <v>80</v>
      </c>
      <c r="AY204" s="290" t="s">
        <v>195</v>
      </c>
    </row>
    <row r="205" s="15" customFormat="1">
      <c r="A205" s="15"/>
      <c r="B205" s="254"/>
      <c r="C205" s="255"/>
      <c r="D205" s="234" t="s">
        <v>202</v>
      </c>
      <c r="E205" s="256" t="s">
        <v>1</v>
      </c>
      <c r="F205" s="257" t="s">
        <v>226</v>
      </c>
      <c r="G205" s="255"/>
      <c r="H205" s="258">
        <v>15.744999999999999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4" t="s">
        <v>202</v>
      </c>
      <c r="AU205" s="264" t="s">
        <v>90</v>
      </c>
      <c r="AV205" s="15" t="s">
        <v>154</v>
      </c>
      <c r="AW205" s="15" t="s">
        <v>36</v>
      </c>
      <c r="AX205" s="15" t="s">
        <v>88</v>
      </c>
      <c r="AY205" s="264" t="s">
        <v>195</v>
      </c>
    </row>
    <row r="206" s="2" customFormat="1" ht="24.15" customHeight="1">
      <c r="A206" s="39"/>
      <c r="B206" s="40"/>
      <c r="C206" s="218" t="s">
        <v>114</v>
      </c>
      <c r="D206" s="218" t="s">
        <v>198</v>
      </c>
      <c r="E206" s="219" t="s">
        <v>309</v>
      </c>
      <c r="F206" s="220" t="s">
        <v>310</v>
      </c>
      <c r="G206" s="221" t="s">
        <v>93</v>
      </c>
      <c r="H206" s="222">
        <v>9.718</v>
      </c>
      <c r="I206" s="223"/>
      <c r="J206" s="224">
        <f>ROUND(I206*H206,2)</f>
        <v>0</v>
      </c>
      <c r="K206" s="225"/>
      <c r="L206" s="45"/>
      <c r="M206" s="226" t="s">
        <v>1</v>
      </c>
      <c r="N206" s="227" t="s">
        <v>45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154</v>
      </c>
      <c r="AT206" s="230" t="s">
        <v>198</v>
      </c>
      <c r="AU206" s="230" t="s">
        <v>90</v>
      </c>
      <c r="AY206" s="18" t="s">
        <v>195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88</v>
      </c>
      <c r="BK206" s="231">
        <f>ROUND(I206*H206,2)</f>
        <v>0</v>
      </c>
      <c r="BL206" s="18" t="s">
        <v>154</v>
      </c>
      <c r="BM206" s="230" t="s">
        <v>311</v>
      </c>
    </row>
    <row r="207" s="14" customFormat="1">
      <c r="A207" s="14"/>
      <c r="B207" s="243"/>
      <c r="C207" s="244"/>
      <c r="D207" s="234" t="s">
        <v>202</v>
      </c>
      <c r="E207" s="245" t="s">
        <v>121</v>
      </c>
      <c r="F207" s="246" t="s">
        <v>312</v>
      </c>
      <c r="G207" s="244"/>
      <c r="H207" s="247">
        <v>9.718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202</v>
      </c>
      <c r="AU207" s="253" t="s">
        <v>90</v>
      </c>
      <c r="AV207" s="14" t="s">
        <v>90</v>
      </c>
      <c r="AW207" s="14" t="s">
        <v>36</v>
      </c>
      <c r="AX207" s="14" t="s">
        <v>88</v>
      </c>
      <c r="AY207" s="253" t="s">
        <v>195</v>
      </c>
    </row>
    <row r="208" s="2" customFormat="1" ht="37.8" customHeight="1">
      <c r="A208" s="39"/>
      <c r="B208" s="40"/>
      <c r="C208" s="218" t="s">
        <v>313</v>
      </c>
      <c r="D208" s="218" t="s">
        <v>198</v>
      </c>
      <c r="E208" s="219" t="s">
        <v>314</v>
      </c>
      <c r="F208" s="220" t="s">
        <v>315</v>
      </c>
      <c r="G208" s="221" t="s">
        <v>93</v>
      </c>
      <c r="H208" s="222">
        <v>9.718</v>
      </c>
      <c r="I208" s="223"/>
      <c r="J208" s="224">
        <f>ROUND(I208*H208,2)</f>
        <v>0</v>
      </c>
      <c r="K208" s="225"/>
      <c r="L208" s="45"/>
      <c r="M208" s="226" t="s">
        <v>1</v>
      </c>
      <c r="N208" s="227" t="s">
        <v>45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154</v>
      </c>
      <c r="AT208" s="230" t="s">
        <v>198</v>
      </c>
      <c r="AU208" s="230" t="s">
        <v>90</v>
      </c>
      <c r="AY208" s="18" t="s">
        <v>195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88</v>
      </c>
      <c r="BK208" s="231">
        <f>ROUND(I208*H208,2)</f>
        <v>0</v>
      </c>
      <c r="BL208" s="18" t="s">
        <v>154</v>
      </c>
      <c r="BM208" s="230" t="s">
        <v>316</v>
      </c>
    </row>
    <row r="209" s="14" customFormat="1">
      <c r="A209" s="14"/>
      <c r="B209" s="243"/>
      <c r="C209" s="244"/>
      <c r="D209" s="234" t="s">
        <v>202</v>
      </c>
      <c r="E209" s="245" t="s">
        <v>1</v>
      </c>
      <c r="F209" s="246" t="s">
        <v>121</v>
      </c>
      <c r="G209" s="244"/>
      <c r="H209" s="247">
        <v>9.718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202</v>
      </c>
      <c r="AU209" s="253" t="s">
        <v>90</v>
      </c>
      <c r="AV209" s="14" t="s">
        <v>90</v>
      </c>
      <c r="AW209" s="14" t="s">
        <v>36</v>
      </c>
      <c r="AX209" s="14" t="s">
        <v>88</v>
      </c>
      <c r="AY209" s="253" t="s">
        <v>195</v>
      </c>
    </row>
    <row r="210" s="2" customFormat="1" ht="37.8" customHeight="1">
      <c r="A210" s="39"/>
      <c r="B210" s="40"/>
      <c r="C210" s="218" t="s">
        <v>317</v>
      </c>
      <c r="D210" s="218" t="s">
        <v>198</v>
      </c>
      <c r="E210" s="219" t="s">
        <v>318</v>
      </c>
      <c r="F210" s="220" t="s">
        <v>319</v>
      </c>
      <c r="G210" s="221" t="s">
        <v>93</v>
      </c>
      <c r="H210" s="222">
        <v>48.590000000000003</v>
      </c>
      <c r="I210" s="223"/>
      <c r="J210" s="224">
        <f>ROUND(I210*H210,2)</f>
        <v>0</v>
      </c>
      <c r="K210" s="225"/>
      <c r="L210" s="45"/>
      <c r="M210" s="226" t="s">
        <v>1</v>
      </c>
      <c r="N210" s="227" t="s">
        <v>45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154</v>
      </c>
      <c r="AT210" s="230" t="s">
        <v>198</v>
      </c>
      <c r="AU210" s="230" t="s">
        <v>90</v>
      </c>
      <c r="AY210" s="18" t="s">
        <v>195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88</v>
      </c>
      <c r="BK210" s="231">
        <f>ROUND(I210*H210,2)</f>
        <v>0</v>
      </c>
      <c r="BL210" s="18" t="s">
        <v>154</v>
      </c>
      <c r="BM210" s="230" t="s">
        <v>320</v>
      </c>
    </row>
    <row r="211" s="14" customFormat="1">
      <c r="A211" s="14"/>
      <c r="B211" s="243"/>
      <c r="C211" s="244"/>
      <c r="D211" s="234" t="s">
        <v>202</v>
      </c>
      <c r="E211" s="245" t="s">
        <v>1</v>
      </c>
      <c r="F211" s="246" t="s">
        <v>321</v>
      </c>
      <c r="G211" s="244"/>
      <c r="H211" s="247">
        <v>48.590000000000003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202</v>
      </c>
      <c r="AU211" s="253" t="s">
        <v>90</v>
      </c>
      <c r="AV211" s="14" t="s">
        <v>90</v>
      </c>
      <c r="AW211" s="14" t="s">
        <v>36</v>
      </c>
      <c r="AX211" s="14" t="s">
        <v>88</v>
      </c>
      <c r="AY211" s="253" t="s">
        <v>195</v>
      </c>
    </row>
    <row r="212" s="2" customFormat="1" ht="16.5" customHeight="1">
      <c r="A212" s="39"/>
      <c r="B212" s="40"/>
      <c r="C212" s="218" t="s">
        <v>322</v>
      </c>
      <c r="D212" s="218" t="s">
        <v>198</v>
      </c>
      <c r="E212" s="219" t="s">
        <v>323</v>
      </c>
      <c r="F212" s="220" t="s">
        <v>324</v>
      </c>
      <c r="G212" s="221" t="s">
        <v>93</v>
      </c>
      <c r="H212" s="222">
        <v>9.718</v>
      </c>
      <c r="I212" s="223"/>
      <c r="J212" s="224">
        <f>ROUND(I212*H212,2)</f>
        <v>0</v>
      </c>
      <c r="K212" s="225"/>
      <c r="L212" s="45"/>
      <c r="M212" s="226" t="s">
        <v>1</v>
      </c>
      <c r="N212" s="227" t="s">
        <v>45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154</v>
      </c>
      <c r="AT212" s="230" t="s">
        <v>198</v>
      </c>
      <c r="AU212" s="230" t="s">
        <v>90</v>
      </c>
      <c r="AY212" s="18" t="s">
        <v>195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88</v>
      </c>
      <c r="BK212" s="231">
        <f>ROUND(I212*H212,2)</f>
        <v>0</v>
      </c>
      <c r="BL212" s="18" t="s">
        <v>154</v>
      </c>
      <c r="BM212" s="230" t="s">
        <v>325</v>
      </c>
    </row>
    <row r="213" s="14" customFormat="1">
      <c r="A213" s="14"/>
      <c r="B213" s="243"/>
      <c r="C213" s="244"/>
      <c r="D213" s="234" t="s">
        <v>202</v>
      </c>
      <c r="E213" s="245" t="s">
        <v>1</v>
      </c>
      <c r="F213" s="246" t="s">
        <v>121</v>
      </c>
      <c r="G213" s="244"/>
      <c r="H213" s="247">
        <v>9.718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202</v>
      </c>
      <c r="AU213" s="253" t="s">
        <v>90</v>
      </c>
      <c r="AV213" s="14" t="s">
        <v>90</v>
      </c>
      <c r="AW213" s="14" t="s">
        <v>36</v>
      </c>
      <c r="AX213" s="14" t="s">
        <v>88</v>
      </c>
      <c r="AY213" s="253" t="s">
        <v>195</v>
      </c>
    </row>
    <row r="214" s="2" customFormat="1" ht="33" customHeight="1">
      <c r="A214" s="39"/>
      <c r="B214" s="40"/>
      <c r="C214" s="218" t="s">
        <v>326</v>
      </c>
      <c r="D214" s="218" t="s">
        <v>198</v>
      </c>
      <c r="E214" s="219" t="s">
        <v>327</v>
      </c>
      <c r="F214" s="220" t="s">
        <v>328</v>
      </c>
      <c r="G214" s="221" t="s">
        <v>103</v>
      </c>
      <c r="H214" s="222">
        <v>17.492000000000001</v>
      </c>
      <c r="I214" s="223"/>
      <c r="J214" s="224">
        <f>ROUND(I214*H214,2)</f>
        <v>0</v>
      </c>
      <c r="K214" s="225"/>
      <c r="L214" s="45"/>
      <c r="M214" s="226" t="s">
        <v>1</v>
      </c>
      <c r="N214" s="227" t="s">
        <v>45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154</v>
      </c>
      <c r="AT214" s="230" t="s">
        <v>198</v>
      </c>
      <c r="AU214" s="230" t="s">
        <v>90</v>
      </c>
      <c r="AY214" s="18" t="s">
        <v>195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88</v>
      </c>
      <c r="BK214" s="231">
        <f>ROUND(I214*H214,2)</f>
        <v>0</v>
      </c>
      <c r="BL214" s="18" t="s">
        <v>154</v>
      </c>
      <c r="BM214" s="230" t="s">
        <v>329</v>
      </c>
    </row>
    <row r="215" s="14" customFormat="1">
      <c r="A215" s="14"/>
      <c r="B215" s="243"/>
      <c r="C215" s="244"/>
      <c r="D215" s="234" t="s">
        <v>202</v>
      </c>
      <c r="E215" s="245" t="s">
        <v>1</v>
      </c>
      <c r="F215" s="246" t="s">
        <v>330</v>
      </c>
      <c r="G215" s="244"/>
      <c r="H215" s="247">
        <v>17.492000000000001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202</v>
      </c>
      <c r="AU215" s="253" t="s">
        <v>90</v>
      </c>
      <c r="AV215" s="14" t="s">
        <v>90</v>
      </c>
      <c r="AW215" s="14" t="s">
        <v>36</v>
      </c>
      <c r="AX215" s="14" t="s">
        <v>88</v>
      </c>
      <c r="AY215" s="253" t="s">
        <v>195</v>
      </c>
    </row>
    <row r="216" s="2" customFormat="1" ht="24.15" customHeight="1">
      <c r="A216" s="39"/>
      <c r="B216" s="40"/>
      <c r="C216" s="218" t="s">
        <v>331</v>
      </c>
      <c r="D216" s="218" t="s">
        <v>198</v>
      </c>
      <c r="E216" s="219" t="s">
        <v>332</v>
      </c>
      <c r="F216" s="220" t="s">
        <v>333</v>
      </c>
      <c r="G216" s="221" t="s">
        <v>113</v>
      </c>
      <c r="H216" s="222">
        <v>22</v>
      </c>
      <c r="I216" s="223"/>
      <c r="J216" s="224">
        <f>ROUND(I216*H216,2)</f>
        <v>0</v>
      </c>
      <c r="K216" s="225"/>
      <c r="L216" s="45"/>
      <c r="M216" s="226" t="s">
        <v>1</v>
      </c>
      <c r="N216" s="227" t="s">
        <v>45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154</v>
      </c>
      <c r="AT216" s="230" t="s">
        <v>198</v>
      </c>
      <c r="AU216" s="230" t="s">
        <v>90</v>
      </c>
      <c r="AY216" s="18" t="s">
        <v>195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88</v>
      </c>
      <c r="BK216" s="231">
        <f>ROUND(I216*H216,2)</f>
        <v>0</v>
      </c>
      <c r="BL216" s="18" t="s">
        <v>154</v>
      </c>
      <c r="BM216" s="230" t="s">
        <v>334</v>
      </c>
    </row>
    <row r="217" s="14" customFormat="1">
      <c r="A217" s="14"/>
      <c r="B217" s="243"/>
      <c r="C217" s="244"/>
      <c r="D217" s="234" t="s">
        <v>202</v>
      </c>
      <c r="E217" s="245" t="s">
        <v>1</v>
      </c>
      <c r="F217" s="246" t="s">
        <v>335</v>
      </c>
      <c r="G217" s="244"/>
      <c r="H217" s="247">
        <v>22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202</v>
      </c>
      <c r="AU217" s="253" t="s">
        <v>90</v>
      </c>
      <c r="AV217" s="14" t="s">
        <v>90</v>
      </c>
      <c r="AW217" s="14" t="s">
        <v>36</v>
      </c>
      <c r="AX217" s="14" t="s">
        <v>80</v>
      </c>
      <c r="AY217" s="253" t="s">
        <v>195</v>
      </c>
    </row>
    <row r="218" s="15" customFormat="1">
      <c r="A218" s="15"/>
      <c r="B218" s="254"/>
      <c r="C218" s="255"/>
      <c r="D218" s="234" t="s">
        <v>202</v>
      </c>
      <c r="E218" s="256" t="s">
        <v>111</v>
      </c>
      <c r="F218" s="257" t="s">
        <v>226</v>
      </c>
      <c r="G218" s="255"/>
      <c r="H218" s="258">
        <v>22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4" t="s">
        <v>202</v>
      </c>
      <c r="AU218" s="264" t="s">
        <v>90</v>
      </c>
      <c r="AV218" s="15" t="s">
        <v>154</v>
      </c>
      <c r="AW218" s="15" t="s">
        <v>36</v>
      </c>
      <c r="AX218" s="15" t="s">
        <v>88</v>
      </c>
      <c r="AY218" s="264" t="s">
        <v>195</v>
      </c>
    </row>
    <row r="219" s="12" customFormat="1" ht="22.8" customHeight="1">
      <c r="A219" s="12"/>
      <c r="B219" s="203"/>
      <c r="C219" s="204"/>
      <c r="D219" s="205" t="s">
        <v>79</v>
      </c>
      <c r="E219" s="216" t="s">
        <v>336</v>
      </c>
      <c r="F219" s="216" t="s">
        <v>337</v>
      </c>
      <c r="G219" s="204"/>
      <c r="H219" s="204"/>
      <c r="I219" s="207"/>
      <c r="J219" s="217">
        <f>BK219</f>
        <v>0</v>
      </c>
      <c r="K219" s="204"/>
      <c r="L219" s="208"/>
      <c r="M219" s="209"/>
      <c r="N219" s="210"/>
      <c r="O219" s="210"/>
      <c r="P219" s="211">
        <f>SUM(P220:P308)</f>
        <v>0</v>
      </c>
      <c r="Q219" s="210"/>
      <c r="R219" s="211">
        <f>SUM(R220:R308)</f>
        <v>8.8943700000000003</v>
      </c>
      <c r="S219" s="210"/>
      <c r="T219" s="212">
        <f>SUM(T220:T308)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3" t="s">
        <v>88</v>
      </c>
      <c r="AT219" s="214" t="s">
        <v>79</v>
      </c>
      <c r="AU219" s="214" t="s">
        <v>88</v>
      </c>
      <c r="AY219" s="213" t="s">
        <v>195</v>
      </c>
      <c r="BK219" s="215">
        <f>SUM(BK220:BK308)</f>
        <v>0</v>
      </c>
    </row>
    <row r="220" s="2" customFormat="1" ht="24.15" customHeight="1">
      <c r="A220" s="39"/>
      <c r="B220" s="40"/>
      <c r="C220" s="218" t="s">
        <v>338</v>
      </c>
      <c r="D220" s="218" t="s">
        <v>198</v>
      </c>
      <c r="E220" s="219" t="s">
        <v>212</v>
      </c>
      <c r="F220" s="220" t="s">
        <v>213</v>
      </c>
      <c r="G220" s="221" t="s">
        <v>214</v>
      </c>
      <c r="H220" s="222">
        <v>48</v>
      </c>
      <c r="I220" s="223"/>
      <c r="J220" s="224">
        <f>ROUND(I220*H220,2)</f>
        <v>0</v>
      </c>
      <c r="K220" s="225"/>
      <c r="L220" s="45"/>
      <c r="M220" s="226" t="s">
        <v>1</v>
      </c>
      <c r="N220" s="227" t="s">
        <v>45</v>
      </c>
      <c r="O220" s="92"/>
      <c r="P220" s="228">
        <f>O220*H220</f>
        <v>0</v>
      </c>
      <c r="Q220" s="228">
        <v>3.0000000000000001E-05</v>
      </c>
      <c r="R220" s="228">
        <f>Q220*H220</f>
        <v>0.0014400000000000001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154</v>
      </c>
      <c r="AT220" s="230" t="s">
        <v>198</v>
      </c>
      <c r="AU220" s="230" t="s">
        <v>90</v>
      </c>
      <c r="AY220" s="18" t="s">
        <v>195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88</v>
      </c>
      <c r="BK220" s="231">
        <f>ROUND(I220*H220,2)</f>
        <v>0</v>
      </c>
      <c r="BL220" s="18" t="s">
        <v>154</v>
      </c>
      <c r="BM220" s="230" t="s">
        <v>339</v>
      </c>
    </row>
    <row r="221" s="14" customFormat="1">
      <c r="A221" s="14"/>
      <c r="B221" s="243"/>
      <c r="C221" s="244"/>
      <c r="D221" s="234" t="s">
        <v>202</v>
      </c>
      <c r="E221" s="245" t="s">
        <v>1</v>
      </c>
      <c r="F221" s="246" t="s">
        <v>340</v>
      </c>
      <c r="G221" s="244"/>
      <c r="H221" s="247">
        <v>48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202</v>
      </c>
      <c r="AU221" s="253" t="s">
        <v>90</v>
      </c>
      <c r="AV221" s="14" t="s">
        <v>90</v>
      </c>
      <c r="AW221" s="14" t="s">
        <v>36</v>
      </c>
      <c r="AX221" s="14" t="s">
        <v>88</v>
      </c>
      <c r="AY221" s="253" t="s">
        <v>195</v>
      </c>
    </row>
    <row r="222" s="2" customFormat="1" ht="24.15" customHeight="1">
      <c r="A222" s="39"/>
      <c r="B222" s="40"/>
      <c r="C222" s="218" t="s">
        <v>341</v>
      </c>
      <c r="D222" s="218" t="s">
        <v>198</v>
      </c>
      <c r="E222" s="219" t="s">
        <v>217</v>
      </c>
      <c r="F222" s="220" t="s">
        <v>218</v>
      </c>
      <c r="G222" s="221" t="s">
        <v>219</v>
      </c>
      <c r="H222" s="222">
        <v>3</v>
      </c>
      <c r="I222" s="223"/>
      <c r="J222" s="224">
        <f>ROUND(I222*H222,2)</f>
        <v>0</v>
      </c>
      <c r="K222" s="225"/>
      <c r="L222" s="45"/>
      <c r="M222" s="226" t="s">
        <v>1</v>
      </c>
      <c r="N222" s="227" t="s">
        <v>45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154</v>
      </c>
      <c r="AT222" s="230" t="s">
        <v>198</v>
      </c>
      <c r="AU222" s="230" t="s">
        <v>90</v>
      </c>
      <c r="AY222" s="18" t="s">
        <v>195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88</v>
      </c>
      <c r="BK222" s="231">
        <f>ROUND(I222*H222,2)</f>
        <v>0</v>
      </c>
      <c r="BL222" s="18" t="s">
        <v>154</v>
      </c>
      <c r="BM222" s="230" t="s">
        <v>342</v>
      </c>
    </row>
    <row r="223" s="2" customFormat="1" ht="24.15" customHeight="1">
      <c r="A223" s="39"/>
      <c r="B223" s="40"/>
      <c r="C223" s="218" t="s">
        <v>343</v>
      </c>
      <c r="D223" s="218" t="s">
        <v>198</v>
      </c>
      <c r="E223" s="219" t="s">
        <v>222</v>
      </c>
      <c r="F223" s="220" t="s">
        <v>223</v>
      </c>
      <c r="G223" s="221" t="s">
        <v>130</v>
      </c>
      <c r="H223" s="222">
        <v>6</v>
      </c>
      <c r="I223" s="223"/>
      <c r="J223" s="224">
        <f>ROUND(I223*H223,2)</f>
        <v>0</v>
      </c>
      <c r="K223" s="225"/>
      <c r="L223" s="45"/>
      <c r="M223" s="226" t="s">
        <v>1</v>
      </c>
      <c r="N223" s="227" t="s">
        <v>45</v>
      </c>
      <c r="O223" s="92"/>
      <c r="P223" s="228">
        <f>O223*H223</f>
        <v>0</v>
      </c>
      <c r="Q223" s="228">
        <v>0.0086800000000000002</v>
      </c>
      <c r="R223" s="228">
        <f>Q223*H223</f>
        <v>0.052080000000000001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154</v>
      </c>
      <c r="AT223" s="230" t="s">
        <v>198</v>
      </c>
      <c r="AU223" s="230" t="s">
        <v>90</v>
      </c>
      <c r="AY223" s="18" t="s">
        <v>195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88</v>
      </c>
      <c r="BK223" s="231">
        <f>ROUND(I223*H223,2)</f>
        <v>0</v>
      </c>
      <c r="BL223" s="18" t="s">
        <v>154</v>
      </c>
      <c r="BM223" s="230" t="s">
        <v>344</v>
      </c>
    </row>
    <row r="224" s="14" customFormat="1">
      <c r="A224" s="14"/>
      <c r="B224" s="243"/>
      <c r="C224" s="244"/>
      <c r="D224" s="234" t="s">
        <v>202</v>
      </c>
      <c r="E224" s="245" t="s">
        <v>1</v>
      </c>
      <c r="F224" s="246" t="s">
        <v>345</v>
      </c>
      <c r="G224" s="244"/>
      <c r="H224" s="247">
        <v>6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202</v>
      </c>
      <c r="AU224" s="253" t="s">
        <v>90</v>
      </c>
      <c r="AV224" s="14" t="s">
        <v>90</v>
      </c>
      <c r="AW224" s="14" t="s">
        <v>36</v>
      </c>
      <c r="AX224" s="14" t="s">
        <v>80</v>
      </c>
      <c r="AY224" s="253" t="s">
        <v>195</v>
      </c>
    </row>
    <row r="225" s="15" customFormat="1">
      <c r="A225" s="15"/>
      <c r="B225" s="254"/>
      <c r="C225" s="255"/>
      <c r="D225" s="234" t="s">
        <v>202</v>
      </c>
      <c r="E225" s="256" t="s">
        <v>1</v>
      </c>
      <c r="F225" s="257" t="s">
        <v>226</v>
      </c>
      <c r="G225" s="255"/>
      <c r="H225" s="258">
        <v>6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4" t="s">
        <v>202</v>
      </c>
      <c r="AU225" s="264" t="s">
        <v>90</v>
      </c>
      <c r="AV225" s="15" t="s">
        <v>154</v>
      </c>
      <c r="AW225" s="15" t="s">
        <v>36</v>
      </c>
      <c r="AX225" s="15" t="s">
        <v>88</v>
      </c>
      <c r="AY225" s="264" t="s">
        <v>195</v>
      </c>
    </row>
    <row r="226" s="2" customFormat="1" ht="16.5" customHeight="1">
      <c r="A226" s="39"/>
      <c r="B226" s="40"/>
      <c r="C226" s="218" t="s">
        <v>346</v>
      </c>
      <c r="D226" s="218" t="s">
        <v>198</v>
      </c>
      <c r="E226" s="219" t="s">
        <v>228</v>
      </c>
      <c r="F226" s="220" t="s">
        <v>229</v>
      </c>
      <c r="G226" s="221" t="s">
        <v>130</v>
      </c>
      <c r="H226" s="222">
        <v>1</v>
      </c>
      <c r="I226" s="223"/>
      <c r="J226" s="224">
        <f>ROUND(I226*H226,2)</f>
        <v>0</v>
      </c>
      <c r="K226" s="225"/>
      <c r="L226" s="45"/>
      <c r="M226" s="226" t="s">
        <v>1</v>
      </c>
      <c r="N226" s="227" t="s">
        <v>45</v>
      </c>
      <c r="O226" s="92"/>
      <c r="P226" s="228">
        <f>O226*H226</f>
        <v>0</v>
      </c>
      <c r="Q226" s="228">
        <v>0.036900000000000002</v>
      </c>
      <c r="R226" s="228">
        <f>Q226*H226</f>
        <v>0.036900000000000002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154</v>
      </c>
      <c r="AT226" s="230" t="s">
        <v>198</v>
      </c>
      <c r="AU226" s="230" t="s">
        <v>90</v>
      </c>
      <c r="AY226" s="18" t="s">
        <v>195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88</v>
      </c>
      <c r="BK226" s="231">
        <f>ROUND(I226*H226,2)</f>
        <v>0</v>
      </c>
      <c r="BL226" s="18" t="s">
        <v>154</v>
      </c>
      <c r="BM226" s="230" t="s">
        <v>347</v>
      </c>
    </row>
    <row r="227" s="14" customFormat="1">
      <c r="A227" s="14"/>
      <c r="B227" s="243"/>
      <c r="C227" s="244"/>
      <c r="D227" s="234" t="s">
        <v>202</v>
      </c>
      <c r="E227" s="245" t="s">
        <v>1</v>
      </c>
      <c r="F227" s="246" t="s">
        <v>231</v>
      </c>
      <c r="G227" s="244"/>
      <c r="H227" s="247">
        <v>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202</v>
      </c>
      <c r="AU227" s="253" t="s">
        <v>90</v>
      </c>
      <c r="AV227" s="14" t="s">
        <v>90</v>
      </c>
      <c r="AW227" s="14" t="s">
        <v>36</v>
      </c>
      <c r="AX227" s="14" t="s">
        <v>80</v>
      </c>
      <c r="AY227" s="253" t="s">
        <v>195</v>
      </c>
    </row>
    <row r="228" s="15" customFormat="1">
      <c r="A228" s="15"/>
      <c r="B228" s="254"/>
      <c r="C228" s="255"/>
      <c r="D228" s="234" t="s">
        <v>202</v>
      </c>
      <c r="E228" s="256" t="s">
        <v>1</v>
      </c>
      <c r="F228" s="257" t="s">
        <v>226</v>
      </c>
      <c r="G228" s="255"/>
      <c r="H228" s="258">
        <v>1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4" t="s">
        <v>202</v>
      </c>
      <c r="AU228" s="264" t="s">
        <v>90</v>
      </c>
      <c r="AV228" s="15" t="s">
        <v>154</v>
      </c>
      <c r="AW228" s="15" t="s">
        <v>36</v>
      </c>
      <c r="AX228" s="15" t="s">
        <v>88</v>
      </c>
      <c r="AY228" s="264" t="s">
        <v>195</v>
      </c>
    </row>
    <row r="229" s="2" customFormat="1" ht="24.15" customHeight="1">
      <c r="A229" s="39"/>
      <c r="B229" s="40"/>
      <c r="C229" s="218" t="s">
        <v>348</v>
      </c>
      <c r="D229" s="218" t="s">
        <v>198</v>
      </c>
      <c r="E229" s="219" t="s">
        <v>233</v>
      </c>
      <c r="F229" s="220" t="s">
        <v>234</v>
      </c>
      <c r="G229" s="221" t="s">
        <v>130</v>
      </c>
      <c r="H229" s="222">
        <v>3.5</v>
      </c>
      <c r="I229" s="223"/>
      <c r="J229" s="224">
        <f>ROUND(I229*H229,2)</f>
        <v>0</v>
      </c>
      <c r="K229" s="225"/>
      <c r="L229" s="45"/>
      <c r="M229" s="226" t="s">
        <v>1</v>
      </c>
      <c r="N229" s="227" t="s">
        <v>45</v>
      </c>
      <c r="O229" s="92"/>
      <c r="P229" s="228">
        <f>O229*H229</f>
        <v>0</v>
      </c>
      <c r="Q229" s="228">
        <v>0.036900000000000002</v>
      </c>
      <c r="R229" s="228">
        <f>Q229*H229</f>
        <v>0.12915000000000002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154</v>
      </c>
      <c r="AT229" s="230" t="s">
        <v>198</v>
      </c>
      <c r="AU229" s="230" t="s">
        <v>90</v>
      </c>
      <c r="AY229" s="18" t="s">
        <v>195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88</v>
      </c>
      <c r="BK229" s="231">
        <f>ROUND(I229*H229,2)</f>
        <v>0</v>
      </c>
      <c r="BL229" s="18" t="s">
        <v>154</v>
      </c>
      <c r="BM229" s="230" t="s">
        <v>349</v>
      </c>
    </row>
    <row r="230" s="14" customFormat="1">
      <c r="A230" s="14"/>
      <c r="B230" s="243"/>
      <c r="C230" s="244"/>
      <c r="D230" s="234" t="s">
        <v>202</v>
      </c>
      <c r="E230" s="245" t="s">
        <v>1</v>
      </c>
      <c r="F230" s="246" t="s">
        <v>350</v>
      </c>
      <c r="G230" s="244"/>
      <c r="H230" s="247">
        <v>3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202</v>
      </c>
      <c r="AU230" s="253" t="s">
        <v>90</v>
      </c>
      <c r="AV230" s="14" t="s">
        <v>90</v>
      </c>
      <c r="AW230" s="14" t="s">
        <v>36</v>
      </c>
      <c r="AX230" s="14" t="s">
        <v>80</v>
      </c>
      <c r="AY230" s="253" t="s">
        <v>195</v>
      </c>
    </row>
    <row r="231" s="14" customFormat="1">
      <c r="A231" s="14"/>
      <c r="B231" s="243"/>
      <c r="C231" s="244"/>
      <c r="D231" s="234" t="s">
        <v>202</v>
      </c>
      <c r="E231" s="245" t="s">
        <v>1</v>
      </c>
      <c r="F231" s="246" t="s">
        <v>351</v>
      </c>
      <c r="G231" s="244"/>
      <c r="H231" s="247">
        <v>0.5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202</v>
      </c>
      <c r="AU231" s="253" t="s">
        <v>90</v>
      </c>
      <c r="AV231" s="14" t="s">
        <v>90</v>
      </c>
      <c r="AW231" s="14" t="s">
        <v>36</v>
      </c>
      <c r="AX231" s="14" t="s">
        <v>80</v>
      </c>
      <c r="AY231" s="253" t="s">
        <v>195</v>
      </c>
    </row>
    <row r="232" s="15" customFormat="1">
      <c r="A232" s="15"/>
      <c r="B232" s="254"/>
      <c r="C232" s="255"/>
      <c r="D232" s="234" t="s">
        <v>202</v>
      </c>
      <c r="E232" s="256" t="s">
        <v>1</v>
      </c>
      <c r="F232" s="257" t="s">
        <v>226</v>
      </c>
      <c r="G232" s="255"/>
      <c r="H232" s="258">
        <v>3.5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202</v>
      </c>
      <c r="AU232" s="264" t="s">
        <v>90</v>
      </c>
      <c r="AV232" s="15" t="s">
        <v>154</v>
      </c>
      <c r="AW232" s="15" t="s">
        <v>36</v>
      </c>
      <c r="AX232" s="15" t="s">
        <v>88</v>
      </c>
      <c r="AY232" s="264" t="s">
        <v>195</v>
      </c>
    </row>
    <row r="233" s="2" customFormat="1" ht="24.15" customHeight="1">
      <c r="A233" s="39"/>
      <c r="B233" s="40"/>
      <c r="C233" s="218" t="s">
        <v>352</v>
      </c>
      <c r="D233" s="218" t="s">
        <v>198</v>
      </c>
      <c r="E233" s="219" t="s">
        <v>238</v>
      </c>
      <c r="F233" s="220" t="s">
        <v>239</v>
      </c>
      <c r="G233" s="221" t="s">
        <v>130</v>
      </c>
      <c r="H233" s="222">
        <v>40</v>
      </c>
      <c r="I233" s="223"/>
      <c r="J233" s="224">
        <f>ROUND(I233*H233,2)</f>
        <v>0</v>
      </c>
      <c r="K233" s="225"/>
      <c r="L233" s="45"/>
      <c r="M233" s="226" t="s">
        <v>1</v>
      </c>
      <c r="N233" s="227" t="s">
        <v>45</v>
      </c>
      <c r="O233" s="92"/>
      <c r="P233" s="228">
        <f>O233*H233</f>
        <v>0</v>
      </c>
      <c r="Q233" s="228">
        <v>0.00040999999999999999</v>
      </c>
      <c r="R233" s="228">
        <f>Q233*H233</f>
        <v>0.016399999999999998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154</v>
      </c>
      <c r="AT233" s="230" t="s">
        <v>198</v>
      </c>
      <c r="AU233" s="230" t="s">
        <v>90</v>
      </c>
      <c r="AY233" s="18" t="s">
        <v>195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88</v>
      </c>
      <c r="BK233" s="231">
        <f>ROUND(I233*H233,2)</f>
        <v>0</v>
      </c>
      <c r="BL233" s="18" t="s">
        <v>154</v>
      </c>
      <c r="BM233" s="230" t="s">
        <v>353</v>
      </c>
    </row>
    <row r="234" s="14" customFormat="1">
      <c r="A234" s="14"/>
      <c r="B234" s="243"/>
      <c r="C234" s="244"/>
      <c r="D234" s="234" t="s">
        <v>202</v>
      </c>
      <c r="E234" s="245" t="s">
        <v>132</v>
      </c>
      <c r="F234" s="246" t="s">
        <v>354</v>
      </c>
      <c r="G234" s="244"/>
      <c r="H234" s="247">
        <v>40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202</v>
      </c>
      <c r="AU234" s="253" t="s">
        <v>90</v>
      </c>
      <c r="AV234" s="14" t="s">
        <v>90</v>
      </c>
      <c r="AW234" s="14" t="s">
        <v>36</v>
      </c>
      <c r="AX234" s="14" t="s">
        <v>88</v>
      </c>
      <c r="AY234" s="253" t="s">
        <v>195</v>
      </c>
    </row>
    <row r="235" s="2" customFormat="1" ht="24.15" customHeight="1">
      <c r="A235" s="39"/>
      <c r="B235" s="40"/>
      <c r="C235" s="218" t="s">
        <v>355</v>
      </c>
      <c r="D235" s="218" t="s">
        <v>198</v>
      </c>
      <c r="E235" s="219" t="s">
        <v>243</v>
      </c>
      <c r="F235" s="220" t="s">
        <v>244</v>
      </c>
      <c r="G235" s="221" t="s">
        <v>130</v>
      </c>
      <c r="H235" s="222">
        <v>40</v>
      </c>
      <c r="I235" s="223"/>
      <c r="J235" s="224">
        <f>ROUND(I235*H235,2)</f>
        <v>0</v>
      </c>
      <c r="K235" s="225"/>
      <c r="L235" s="45"/>
      <c r="M235" s="226" t="s">
        <v>1</v>
      </c>
      <c r="N235" s="227" t="s">
        <v>45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154</v>
      </c>
      <c r="AT235" s="230" t="s">
        <v>198</v>
      </c>
      <c r="AU235" s="230" t="s">
        <v>90</v>
      </c>
      <c r="AY235" s="18" t="s">
        <v>195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88</v>
      </c>
      <c r="BK235" s="231">
        <f>ROUND(I235*H235,2)</f>
        <v>0</v>
      </c>
      <c r="BL235" s="18" t="s">
        <v>154</v>
      </c>
      <c r="BM235" s="230" t="s">
        <v>356</v>
      </c>
    </row>
    <row r="236" s="14" customFormat="1">
      <c r="A236" s="14"/>
      <c r="B236" s="243"/>
      <c r="C236" s="244"/>
      <c r="D236" s="234" t="s">
        <v>202</v>
      </c>
      <c r="E236" s="245" t="s">
        <v>1</v>
      </c>
      <c r="F236" s="246" t="s">
        <v>132</v>
      </c>
      <c r="G236" s="244"/>
      <c r="H236" s="247">
        <v>40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202</v>
      </c>
      <c r="AU236" s="253" t="s">
        <v>90</v>
      </c>
      <c r="AV236" s="14" t="s">
        <v>90</v>
      </c>
      <c r="AW236" s="14" t="s">
        <v>36</v>
      </c>
      <c r="AX236" s="14" t="s">
        <v>88</v>
      </c>
      <c r="AY236" s="253" t="s">
        <v>195</v>
      </c>
    </row>
    <row r="237" s="2" customFormat="1" ht="24.15" customHeight="1">
      <c r="A237" s="39"/>
      <c r="B237" s="40"/>
      <c r="C237" s="218" t="s">
        <v>357</v>
      </c>
      <c r="D237" s="218" t="s">
        <v>198</v>
      </c>
      <c r="E237" s="219" t="s">
        <v>247</v>
      </c>
      <c r="F237" s="220" t="s">
        <v>248</v>
      </c>
      <c r="G237" s="221" t="s">
        <v>130</v>
      </c>
      <c r="H237" s="222">
        <v>4</v>
      </c>
      <c r="I237" s="223"/>
      <c r="J237" s="224">
        <f>ROUND(I237*H237,2)</f>
        <v>0</v>
      </c>
      <c r="K237" s="225"/>
      <c r="L237" s="45"/>
      <c r="M237" s="226" t="s">
        <v>1</v>
      </c>
      <c r="N237" s="227" t="s">
        <v>45</v>
      </c>
      <c r="O237" s="92"/>
      <c r="P237" s="228">
        <f>O237*H237</f>
        <v>0</v>
      </c>
      <c r="Q237" s="228">
        <v>0.00046999999999999999</v>
      </c>
      <c r="R237" s="228">
        <f>Q237*H237</f>
        <v>0.0018799999999999999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154</v>
      </c>
      <c r="AT237" s="230" t="s">
        <v>198</v>
      </c>
      <c r="AU237" s="230" t="s">
        <v>90</v>
      </c>
      <c r="AY237" s="18" t="s">
        <v>195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88</v>
      </c>
      <c r="BK237" s="231">
        <f>ROUND(I237*H237,2)</f>
        <v>0</v>
      </c>
      <c r="BL237" s="18" t="s">
        <v>154</v>
      </c>
      <c r="BM237" s="230" t="s">
        <v>358</v>
      </c>
    </row>
    <row r="238" s="14" customFormat="1">
      <c r="A238" s="14"/>
      <c r="B238" s="243"/>
      <c r="C238" s="244"/>
      <c r="D238" s="234" t="s">
        <v>202</v>
      </c>
      <c r="E238" s="245" t="s">
        <v>153</v>
      </c>
      <c r="F238" s="246" t="s">
        <v>359</v>
      </c>
      <c r="G238" s="244"/>
      <c r="H238" s="247">
        <v>4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202</v>
      </c>
      <c r="AU238" s="253" t="s">
        <v>90</v>
      </c>
      <c r="AV238" s="14" t="s">
        <v>90</v>
      </c>
      <c r="AW238" s="14" t="s">
        <v>36</v>
      </c>
      <c r="AX238" s="14" t="s">
        <v>88</v>
      </c>
      <c r="AY238" s="253" t="s">
        <v>195</v>
      </c>
    </row>
    <row r="239" s="2" customFormat="1" ht="24.15" customHeight="1">
      <c r="A239" s="39"/>
      <c r="B239" s="40"/>
      <c r="C239" s="218" t="s">
        <v>360</v>
      </c>
      <c r="D239" s="218" t="s">
        <v>198</v>
      </c>
      <c r="E239" s="219" t="s">
        <v>252</v>
      </c>
      <c r="F239" s="220" t="s">
        <v>253</v>
      </c>
      <c r="G239" s="221" t="s">
        <v>130</v>
      </c>
      <c r="H239" s="222">
        <v>4</v>
      </c>
      <c r="I239" s="223"/>
      <c r="J239" s="224">
        <f>ROUND(I239*H239,2)</f>
        <v>0</v>
      </c>
      <c r="K239" s="225"/>
      <c r="L239" s="45"/>
      <c r="M239" s="226" t="s">
        <v>1</v>
      </c>
      <c r="N239" s="227" t="s">
        <v>45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154</v>
      </c>
      <c r="AT239" s="230" t="s">
        <v>198</v>
      </c>
      <c r="AU239" s="230" t="s">
        <v>90</v>
      </c>
      <c r="AY239" s="18" t="s">
        <v>195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88</v>
      </c>
      <c r="BK239" s="231">
        <f>ROUND(I239*H239,2)</f>
        <v>0</v>
      </c>
      <c r="BL239" s="18" t="s">
        <v>154</v>
      </c>
      <c r="BM239" s="230" t="s">
        <v>361</v>
      </c>
    </row>
    <row r="240" s="14" customFormat="1">
      <c r="A240" s="14"/>
      <c r="B240" s="243"/>
      <c r="C240" s="244"/>
      <c r="D240" s="234" t="s">
        <v>202</v>
      </c>
      <c r="E240" s="245" t="s">
        <v>1</v>
      </c>
      <c r="F240" s="246" t="s">
        <v>153</v>
      </c>
      <c r="G240" s="244"/>
      <c r="H240" s="247">
        <v>4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202</v>
      </c>
      <c r="AU240" s="253" t="s">
        <v>90</v>
      </c>
      <c r="AV240" s="14" t="s">
        <v>90</v>
      </c>
      <c r="AW240" s="14" t="s">
        <v>36</v>
      </c>
      <c r="AX240" s="14" t="s">
        <v>88</v>
      </c>
      <c r="AY240" s="253" t="s">
        <v>195</v>
      </c>
    </row>
    <row r="241" s="2" customFormat="1" ht="33" customHeight="1">
      <c r="A241" s="39"/>
      <c r="B241" s="40"/>
      <c r="C241" s="218" t="s">
        <v>362</v>
      </c>
      <c r="D241" s="218" t="s">
        <v>198</v>
      </c>
      <c r="E241" s="219" t="s">
        <v>363</v>
      </c>
      <c r="F241" s="220" t="s">
        <v>364</v>
      </c>
      <c r="G241" s="221" t="s">
        <v>93</v>
      </c>
      <c r="H241" s="222">
        <v>7.5</v>
      </c>
      <c r="I241" s="223"/>
      <c r="J241" s="224">
        <f>ROUND(I241*H241,2)</f>
        <v>0</v>
      </c>
      <c r="K241" s="225"/>
      <c r="L241" s="45"/>
      <c r="M241" s="226" t="s">
        <v>1</v>
      </c>
      <c r="N241" s="227" t="s">
        <v>45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88</v>
      </c>
      <c r="AT241" s="230" t="s">
        <v>198</v>
      </c>
      <c r="AU241" s="230" t="s">
        <v>90</v>
      </c>
      <c r="AY241" s="18" t="s">
        <v>195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88</v>
      </c>
      <c r="BK241" s="231">
        <f>ROUND(I241*H241,2)</f>
        <v>0</v>
      </c>
      <c r="BL241" s="18" t="s">
        <v>88</v>
      </c>
      <c r="BM241" s="230" t="s">
        <v>365</v>
      </c>
    </row>
    <row r="242" s="2" customFormat="1">
      <c r="A242" s="39"/>
      <c r="B242" s="40"/>
      <c r="C242" s="41"/>
      <c r="D242" s="234" t="s">
        <v>259</v>
      </c>
      <c r="E242" s="41"/>
      <c r="F242" s="265" t="s">
        <v>366</v>
      </c>
      <c r="G242" s="41"/>
      <c r="H242" s="41"/>
      <c r="I242" s="266"/>
      <c r="J242" s="41"/>
      <c r="K242" s="41"/>
      <c r="L242" s="45"/>
      <c r="M242" s="267"/>
      <c r="N242" s="268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259</v>
      </c>
      <c r="AU242" s="18" t="s">
        <v>90</v>
      </c>
    </row>
    <row r="243" s="14" customFormat="1">
      <c r="A243" s="14"/>
      <c r="B243" s="243"/>
      <c r="C243" s="244"/>
      <c r="D243" s="234" t="s">
        <v>202</v>
      </c>
      <c r="E243" s="245" t="s">
        <v>1</v>
      </c>
      <c r="F243" s="246" t="s">
        <v>367</v>
      </c>
      <c r="G243" s="244"/>
      <c r="H243" s="247">
        <v>6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202</v>
      </c>
      <c r="AU243" s="253" t="s">
        <v>90</v>
      </c>
      <c r="AV243" s="14" t="s">
        <v>90</v>
      </c>
      <c r="AW243" s="14" t="s">
        <v>36</v>
      </c>
      <c r="AX243" s="14" t="s">
        <v>80</v>
      </c>
      <c r="AY243" s="253" t="s">
        <v>195</v>
      </c>
    </row>
    <row r="244" s="14" customFormat="1">
      <c r="A244" s="14"/>
      <c r="B244" s="243"/>
      <c r="C244" s="244"/>
      <c r="D244" s="234" t="s">
        <v>202</v>
      </c>
      <c r="E244" s="245" t="s">
        <v>1</v>
      </c>
      <c r="F244" s="246" t="s">
        <v>368</v>
      </c>
      <c r="G244" s="244"/>
      <c r="H244" s="247">
        <v>1.5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202</v>
      </c>
      <c r="AU244" s="253" t="s">
        <v>90</v>
      </c>
      <c r="AV244" s="14" t="s">
        <v>90</v>
      </c>
      <c r="AW244" s="14" t="s">
        <v>36</v>
      </c>
      <c r="AX244" s="14" t="s">
        <v>80</v>
      </c>
      <c r="AY244" s="253" t="s">
        <v>195</v>
      </c>
    </row>
    <row r="245" s="15" customFormat="1">
      <c r="A245" s="15"/>
      <c r="B245" s="254"/>
      <c r="C245" s="255"/>
      <c r="D245" s="234" t="s">
        <v>202</v>
      </c>
      <c r="E245" s="256" t="s">
        <v>139</v>
      </c>
      <c r="F245" s="257" t="s">
        <v>226</v>
      </c>
      <c r="G245" s="255"/>
      <c r="H245" s="258">
        <v>7.5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4" t="s">
        <v>202</v>
      </c>
      <c r="AU245" s="264" t="s">
        <v>90</v>
      </c>
      <c r="AV245" s="15" t="s">
        <v>154</v>
      </c>
      <c r="AW245" s="15" t="s">
        <v>36</v>
      </c>
      <c r="AX245" s="15" t="s">
        <v>88</v>
      </c>
      <c r="AY245" s="264" t="s">
        <v>195</v>
      </c>
    </row>
    <row r="246" s="2" customFormat="1" ht="24.15" customHeight="1">
      <c r="A246" s="39"/>
      <c r="B246" s="40"/>
      <c r="C246" s="218" t="s">
        <v>369</v>
      </c>
      <c r="D246" s="218" t="s">
        <v>198</v>
      </c>
      <c r="E246" s="219" t="s">
        <v>370</v>
      </c>
      <c r="F246" s="220" t="s">
        <v>371</v>
      </c>
      <c r="G246" s="221" t="s">
        <v>93</v>
      </c>
      <c r="H246" s="222">
        <v>12.096</v>
      </c>
      <c r="I246" s="223"/>
      <c r="J246" s="224">
        <f>ROUND(I246*H246,2)</f>
        <v>0</v>
      </c>
      <c r="K246" s="225"/>
      <c r="L246" s="45"/>
      <c r="M246" s="226" t="s">
        <v>1</v>
      </c>
      <c r="N246" s="227" t="s">
        <v>45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154</v>
      </c>
      <c r="AT246" s="230" t="s">
        <v>198</v>
      </c>
      <c r="AU246" s="230" t="s">
        <v>90</v>
      </c>
      <c r="AY246" s="18" t="s">
        <v>195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88</v>
      </c>
      <c r="BK246" s="231">
        <f>ROUND(I246*H246,2)</f>
        <v>0</v>
      </c>
      <c r="BL246" s="18" t="s">
        <v>154</v>
      </c>
      <c r="BM246" s="230" t="s">
        <v>372</v>
      </c>
    </row>
    <row r="247" s="2" customFormat="1">
      <c r="A247" s="39"/>
      <c r="B247" s="40"/>
      <c r="C247" s="41"/>
      <c r="D247" s="234" t="s">
        <v>259</v>
      </c>
      <c r="E247" s="41"/>
      <c r="F247" s="265" t="s">
        <v>366</v>
      </c>
      <c r="G247" s="41"/>
      <c r="H247" s="41"/>
      <c r="I247" s="266"/>
      <c r="J247" s="41"/>
      <c r="K247" s="41"/>
      <c r="L247" s="45"/>
      <c r="M247" s="267"/>
      <c r="N247" s="268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259</v>
      </c>
      <c r="AU247" s="18" t="s">
        <v>90</v>
      </c>
    </row>
    <row r="248" s="14" customFormat="1">
      <c r="A248" s="14"/>
      <c r="B248" s="243"/>
      <c r="C248" s="244"/>
      <c r="D248" s="234" t="s">
        <v>202</v>
      </c>
      <c r="E248" s="245" t="s">
        <v>1</v>
      </c>
      <c r="F248" s="246" t="s">
        <v>373</v>
      </c>
      <c r="G248" s="244"/>
      <c r="H248" s="247">
        <v>6.4800000000000004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202</v>
      </c>
      <c r="AU248" s="253" t="s">
        <v>90</v>
      </c>
      <c r="AV248" s="14" t="s">
        <v>90</v>
      </c>
      <c r="AW248" s="14" t="s">
        <v>36</v>
      </c>
      <c r="AX248" s="14" t="s">
        <v>80</v>
      </c>
      <c r="AY248" s="253" t="s">
        <v>195</v>
      </c>
    </row>
    <row r="249" s="14" customFormat="1">
      <c r="A249" s="14"/>
      <c r="B249" s="243"/>
      <c r="C249" s="244"/>
      <c r="D249" s="234" t="s">
        <v>202</v>
      </c>
      <c r="E249" s="245" t="s">
        <v>1</v>
      </c>
      <c r="F249" s="246" t="s">
        <v>374</v>
      </c>
      <c r="G249" s="244"/>
      <c r="H249" s="247">
        <v>4.3200000000000003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202</v>
      </c>
      <c r="AU249" s="253" t="s">
        <v>90</v>
      </c>
      <c r="AV249" s="14" t="s">
        <v>90</v>
      </c>
      <c r="AW249" s="14" t="s">
        <v>36</v>
      </c>
      <c r="AX249" s="14" t="s">
        <v>80</v>
      </c>
      <c r="AY249" s="253" t="s">
        <v>195</v>
      </c>
    </row>
    <row r="250" s="14" customFormat="1">
      <c r="A250" s="14"/>
      <c r="B250" s="243"/>
      <c r="C250" s="244"/>
      <c r="D250" s="234" t="s">
        <v>202</v>
      </c>
      <c r="E250" s="245" t="s">
        <v>1</v>
      </c>
      <c r="F250" s="246" t="s">
        <v>375</v>
      </c>
      <c r="G250" s="244"/>
      <c r="H250" s="247">
        <v>1.296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202</v>
      </c>
      <c r="AU250" s="253" t="s">
        <v>90</v>
      </c>
      <c r="AV250" s="14" t="s">
        <v>90</v>
      </c>
      <c r="AW250" s="14" t="s">
        <v>36</v>
      </c>
      <c r="AX250" s="14" t="s">
        <v>80</v>
      </c>
      <c r="AY250" s="253" t="s">
        <v>195</v>
      </c>
    </row>
    <row r="251" s="15" customFormat="1">
      <c r="A251" s="15"/>
      <c r="B251" s="254"/>
      <c r="C251" s="255"/>
      <c r="D251" s="234" t="s">
        <v>202</v>
      </c>
      <c r="E251" s="256" t="s">
        <v>91</v>
      </c>
      <c r="F251" s="257" t="s">
        <v>226</v>
      </c>
      <c r="G251" s="255"/>
      <c r="H251" s="258">
        <v>12.096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4" t="s">
        <v>202</v>
      </c>
      <c r="AU251" s="264" t="s">
        <v>90</v>
      </c>
      <c r="AV251" s="15" t="s">
        <v>154</v>
      </c>
      <c r="AW251" s="15" t="s">
        <v>36</v>
      </c>
      <c r="AX251" s="15" t="s">
        <v>88</v>
      </c>
      <c r="AY251" s="264" t="s">
        <v>195</v>
      </c>
    </row>
    <row r="252" s="2" customFormat="1" ht="24.15" customHeight="1">
      <c r="A252" s="39"/>
      <c r="B252" s="40"/>
      <c r="C252" s="218" t="s">
        <v>376</v>
      </c>
      <c r="D252" s="218" t="s">
        <v>198</v>
      </c>
      <c r="E252" s="219" t="s">
        <v>263</v>
      </c>
      <c r="F252" s="220" t="s">
        <v>264</v>
      </c>
      <c r="G252" s="221" t="s">
        <v>93</v>
      </c>
      <c r="H252" s="222">
        <v>0.375</v>
      </c>
      <c r="I252" s="223"/>
      <c r="J252" s="224">
        <f>ROUND(I252*H252,2)</f>
        <v>0</v>
      </c>
      <c r="K252" s="225"/>
      <c r="L252" s="45"/>
      <c r="M252" s="226" t="s">
        <v>1</v>
      </c>
      <c r="N252" s="227" t="s">
        <v>45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154</v>
      </c>
      <c r="AT252" s="230" t="s">
        <v>198</v>
      </c>
      <c r="AU252" s="230" t="s">
        <v>90</v>
      </c>
      <c r="AY252" s="18" t="s">
        <v>195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88</v>
      </c>
      <c r="BK252" s="231">
        <f>ROUND(I252*H252,2)</f>
        <v>0</v>
      </c>
      <c r="BL252" s="18" t="s">
        <v>154</v>
      </c>
      <c r="BM252" s="230" t="s">
        <v>377</v>
      </c>
    </row>
    <row r="253" s="14" customFormat="1">
      <c r="A253" s="14"/>
      <c r="B253" s="243"/>
      <c r="C253" s="244"/>
      <c r="D253" s="234" t="s">
        <v>202</v>
      </c>
      <c r="E253" s="245" t="s">
        <v>1</v>
      </c>
      <c r="F253" s="246" t="s">
        <v>378</v>
      </c>
      <c r="G253" s="244"/>
      <c r="H253" s="247">
        <v>0.375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202</v>
      </c>
      <c r="AU253" s="253" t="s">
        <v>90</v>
      </c>
      <c r="AV253" s="14" t="s">
        <v>90</v>
      </c>
      <c r="AW253" s="14" t="s">
        <v>36</v>
      </c>
      <c r="AX253" s="14" t="s">
        <v>80</v>
      </c>
      <c r="AY253" s="253" t="s">
        <v>195</v>
      </c>
    </row>
    <row r="254" s="15" customFormat="1">
      <c r="A254" s="15"/>
      <c r="B254" s="254"/>
      <c r="C254" s="255"/>
      <c r="D254" s="234" t="s">
        <v>202</v>
      </c>
      <c r="E254" s="256" t="s">
        <v>145</v>
      </c>
      <c r="F254" s="257" t="s">
        <v>226</v>
      </c>
      <c r="G254" s="255"/>
      <c r="H254" s="258">
        <v>0.375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202</v>
      </c>
      <c r="AU254" s="264" t="s">
        <v>90</v>
      </c>
      <c r="AV254" s="15" t="s">
        <v>154</v>
      </c>
      <c r="AW254" s="15" t="s">
        <v>36</v>
      </c>
      <c r="AX254" s="15" t="s">
        <v>88</v>
      </c>
      <c r="AY254" s="264" t="s">
        <v>195</v>
      </c>
    </row>
    <row r="255" s="2" customFormat="1" ht="24.15" customHeight="1">
      <c r="A255" s="39"/>
      <c r="B255" s="40"/>
      <c r="C255" s="218" t="s">
        <v>133</v>
      </c>
      <c r="D255" s="218" t="s">
        <v>198</v>
      </c>
      <c r="E255" s="219" t="s">
        <v>267</v>
      </c>
      <c r="F255" s="220" t="s">
        <v>268</v>
      </c>
      <c r="G255" s="221" t="s">
        <v>93</v>
      </c>
      <c r="H255" s="222">
        <v>11.109999999999999</v>
      </c>
      <c r="I255" s="223"/>
      <c r="J255" s="224">
        <f>ROUND(I255*H255,2)</f>
        <v>0</v>
      </c>
      <c r="K255" s="225"/>
      <c r="L255" s="45"/>
      <c r="M255" s="226" t="s">
        <v>1</v>
      </c>
      <c r="N255" s="227" t="s">
        <v>45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154</v>
      </c>
      <c r="AT255" s="230" t="s">
        <v>198</v>
      </c>
      <c r="AU255" s="230" t="s">
        <v>90</v>
      </c>
      <c r="AY255" s="18" t="s">
        <v>195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88</v>
      </c>
      <c r="BK255" s="231">
        <f>ROUND(I255*H255,2)</f>
        <v>0</v>
      </c>
      <c r="BL255" s="18" t="s">
        <v>154</v>
      </c>
      <c r="BM255" s="230" t="s">
        <v>379</v>
      </c>
    </row>
    <row r="256" s="14" customFormat="1">
      <c r="A256" s="14"/>
      <c r="B256" s="243"/>
      <c r="C256" s="244"/>
      <c r="D256" s="234" t="s">
        <v>202</v>
      </c>
      <c r="E256" s="245" t="s">
        <v>1</v>
      </c>
      <c r="F256" s="246" t="s">
        <v>380</v>
      </c>
      <c r="G256" s="244"/>
      <c r="H256" s="247">
        <v>6.5549999999999997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202</v>
      </c>
      <c r="AU256" s="253" t="s">
        <v>90</v>
      </c>
      <c r="AV256" s="14" t="s">
        <v>90</v>
      </c>
      <c r="AW256" s="14" t="s">
        <v>36</v>
      </c>
      <c r="AX256" s="14" t="s">
        <v>80</v>
      </c>
      <c r="AY256" s="253" t="s">
        <v>195</v>
      </c>
    </row>
    <row r="257" s="14" customFormat="1">
      <c r="A257" s="14"/>
      <c r="B257" s="243"/>
      <c r="C257" s="244"/>
      <c r="D257" s="234" t="s">
        <v>202</v>
      </c>
      <c r="E257" s="245" t="s">
        <v>1</v>
      </c>
      <c r="F257" s="246" t="s">
        <v>271</v>
      </c>
      <c r="G257" s="244"/>
      <c r="H257" s="247">
        <v>0.85899999999999999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202</v>
      </c>
      <c r="AU257" s="253" t="s">
        <v>90</v>
      </c>
      <c r="AV257" s="14" t="s">
        <v>90</v>
      </c>
      <c r="AW257" s="14" t="s">
        <v>36</v>
      </c>
      <c r="AX257" s="14" t="s">
        <v>80</v>
      </c>
      <c r="AY257" s="253" t="s">
        <v>195</v>
      </c>
    </row>
    <row r="258" s="14" customFormat="1">
      <c r="A258" s="14"/>
      <c r="B258" s="243"/>
      <c r="C258" s="244"/>
      <c r="D258" s="234" t="s">
        <v>202</v>
      </c>
      <c r="E258" s="245" t="s">
        <v>1</v>
      </c>
      <c r="F258" s="246" t="s">
        <v>381</v>
      </c>
      <c r="G258" s="244"/>
      <c r="H258" s="247">
        <v>2.9700000000000002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202</v>
      </c>
      <c r="AU258" s="253" t="s">
        <v>90</v>
      </c>
      <c r="AV258" s="14" t="s">
        <v>90</v>
      </c>
      <c r="AW258" s="14" t="s">
        <v>36</v>
      </c>
      <c r="AX258" s="14" t="s">
        <v>80</v>
      </c>
      <c r="AY258" s="253" t="s">
        <v>195</v>
      </c>
    </row>
    <row r="259" s="14" customFormat="1">
      <c r="A259" s="14"/>
      <c r="B259" s="243"/>
      <c r="C259" s="244"/>
      <c r="D259" s="234" t="s">
        <v>202</v>
      </c>
      <c r="E259" s="245" t="s">
        <v>1</v>
      </c>
      <c r="F259" s="246" t="s">
        <v>382</v>
      </c>
      <c r="G259" s="244"/>
      <c r="H259" s="247">
        <v>0.72599999999999998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202</v>
      </c>
      <c r="AU259" s="253" t="s">
        <v>90</v>
      </c>
      <c r="AV259" s="14" t="s">
        <v>90</v>
      </c>
      <c r="AW259" s="14" t="s">
        <v>36</v>
      </c>
      <c r="AX259" s="14" t="s">
        <v>80</v>
      </c>
      <c r="AY259" s="253" t="s">
        <v>195</v>
      </c>
    </row>
    <row r="260" s="15" customFormat="1">
      <c r="A260" s="15"/>
      <c r="B260" s="254"/>
      <c r="C260" s="255"/>
      <c r="D260" s="234" t="s">
        <v>202</v>
      </c>
      <c r="E260" s="256" t="s">
        <v>1</v>
      </c>
      <c r="F260" s="257" t="s">
        <v>226</v>
      </c>
      <c r="G260" s="255"/>
      <c r="H260" s="258">
        <v>11.109999999999999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4" t="s">
        <v>202</v>
      </c>
      <c r="AU260" s="264" t="s">
        <v>90</v>
      </c>
      <c r="AV260" s="15" t="s">
        <v>154</v>
      </c>
      <c r="AW260" s="15" t="s">
        <v>36</v>
      </c>
      <c r="AX260" s="15" t="s">
        <v>88</v>
      </c>
      <c r="AY260" s="264" t="s">
        <v>195</v>
      </c>
    </row>
    <row r="261" s="2" customFormat="1" ht="21.75" customHeight="1">
      <c r="A261" s="39"/>
      <c r="B261" s="40"/>
      <c r="C261" s="218" t="s">
        <v>383</v>
      </c>
      <c r="D261" s="218" t="s">
        <v>198</v>
      </c>
      <c r="E261" s="219" t="s">
        <v>274</v>
      </c>
      <c r="F261" s="220" t="s">
        <v>275</v>
      </c>
      <c r="G261" s="221" t="s">
        <v>113</v>
      </c>
      <c r="H261" s="222">
        <v>3</v>
      </c>
      <c r="I261" s="223"/>
      <c r="J261" s="224">
        <f>ROUND(I261*H261,2)</f>
        <v>0</v>
      </c>
      <c r="K261" s="225"/>
      <c r="L261" s="45"/>
      <c r="M261" s="226" t="s">
        <v>1</v>
      </c>
      <c r="N261" s="227" t="s">
        <v>45</v>
      </c>
      <c r="O261" s="92"/>
      <c r="P261" s="228">
        <f>O261*H261</f>
        <v>0</v>
      </c>
      <c r="Q261" s="228">
        <v>0.00084000000000000003</v>
      </c>
      <c r="R261" s="228">
        <f>Q261*H261</f>
        <v>0.0025200000000000001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154</v>
      </c>
      <c r="AT261" s="230" t="s">
        <v>198</v>
      </c>
      <c r="AU261" s="230" t="s">
        <v>90</v>
      </c>
      <c r="AY261" s="18" t="s">
        <v>195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88</v>
      </c>
      <c r="BK261" s="231">
        <f>ROUND(I261*H261,2)</f>
        <v>0</v>
      </c>
      <c r="BL261" s="18" t="s">
        <v>154</v>
      </c>
      <c r="BM261" s="230" t="s">
        <v>384</v>
      </c>
    </row>
    <row r="262" s="14" customFormat="1">
      <c r="A262" s="14"/>
      <c r="B262" s="243"/>
      <c r="C262" s="244"/>
      <c r="D262" s="234" t="s">
        <v>202</v>
      </c>
      <c r="E262" s="245" t="s">
        <v>1</v>
      </c>
      <c r="F262" s="246" t="s">
        <v>385</v>
      </c>
      <c r="G262" s="244"/>
      <c r="H262" s="247">
        <v>3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202</v>
      </c>
      <c r="AU262" s="253" t="s">
        <v>90</v>
      </c>
      <c r="AV262" s="14" t="s">
        <v>90</v>
      </c>
      <c r="AW262" s="14" t="s">
        <v>36</v>
      </c>
      <c r="AX262" s="14" t="s">
        <v>80</v>
      </c>
      <c r="AY262" s="253" t="s">
        <v>195</v>
      </c>
    </row>
    <row r="263" s="15" customFormat="1">
      <c r="A263" s="15"/>
      <c r="B263" s="254"/>
      <c r="C263" s="255"/>
      <c r="D263" s="234" t="s">
        <v>202</v>
      </c>
      <c r="E263" s="256" t="s">
        <v>126</v>
      </c>
      <c r="F263" s="257" t="s">
        <v>226</v>
      </c>
      <c r="G263" s="255"/>
      <c r="H263" s="258">
        <v>3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202</v>
      </c>
      <c r="AU263" s="264" t="s">
        <v>90</v>
      </c>
      <c r="AV263" s="15" t="s">
        <v>154</v>
      </c>
      <c r="AW263" s="15" t="s">
        <v>36</v>
      </c>
      <c r="AX263" s="15" t="s">
        <v>88</v>
      </c>
      <c r="AY263" s="264" t="s">
        <v>195</v>
      </c>
    </row>
    <row r="264" s="2" customFormat="1" ht="24.15" customHeight="1">
      <c r="A264" s="39"/>
      <c r="B264" s="40"/>
      <c r="C264" s="218" t="s">
        <v>386</v>
      </c>
      <c r="D264" s="218" t="s">
        <v>198</v>
      </c>
      <c r="E264" s="219" t="s">
        <v>280</v>
      </c>
      <c r="F264" s="220" t="s">
        <v>281</v>
      </c>
      <c r="G264" s="221" t="s">
        <v>113</v>
      </c>
      <c r="H264" s="222">
        <v>3</v>
      </c>
      <c r="I264" s="223"/>
      <c r="J264" s="224">
        <f>ROUND(I264*H264,2)</f>
        <v>0</v>
      </c>
      <c r="K264" s="225"/>
      <c r="L264" s="45"/>
      <c r="M264" s="226" t="s">
        <v>1</v>
      </c>
      <c r="N264" s="227" t="s">
        <v>45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154</v>
      </c>
      <c r="AT264" s="230" t="s">
        <v>198</v>
      </c>
      <c r="AU264" s="230" t="s">
        <v>90</v>
      </c>
      <c r="AY264" s="18" t="s">
        <v>195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88</v>
      </c>
      <c r="BK264" s="231">
        <f>ROUND(I264*H264,2)</f>
        <v>0</v>
      </c>
      <c r="BL264" s="18" t="s">
        <v>154</v>
      </c>
      <c r="BM264" s="230" t="s">
        <v>387</v>
      </c>
    </row>
    <row r="265" s="14" customFormat="1">
      <c r="A265" s="14"/>
      <c r="B265" s="243"/>
      <c r="C265" s="244"/>
      <c r="D265" s="234" t="s">
        <v>202</v>
      </c>
      <c r="E265" s="245" t="s">
        <v>1</v>
      </c>
      <c r="F265" s="246" t="s">
        <v>126</v>
      </c>
      <c r="G265" s="244"/>
      <c r="H265" s="247">
        <v>3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202</v>
      </c>
      <c r="AU265" s="253" t="s">
        <v>90</v>
      </c>
      <c r="AV265" s="14" t="s">
        <v>90</v>
      </c>
      <c r="AW265" s="14" t="s">
        <v>36</v>
      </c>
      <c r="AX265" s="14" t="s">
        <v>88</v>
      </c>
      <c r="AY265" s="253" t="s">
        <v>195</v>
      </c>
    </row>
    <row r="266" s="2" customFormat="1" ht="16.5" customHeight="1">
      <c r="A266" s="39"/>
      <c r="B266" s="40"/>
      <c r="C266" s="218" t="s">
        <v>388</v>
      </c>
      <c r="D266" s="218" t="s">
        <v>198</v>
      </c>
      <c r="E266" s="219" t="s">
        <v>284</v>
      </c>
      <c r="F266" s="220" t="s">
        <v>285</v>
      </c>
      <c r="G266" s="221" t="s">
        <v>93</v>
      </c>
      <c r="H266" s="222">
        <v>1.6439999999999999</v>
      </c>
      <c r="I266" s="223"/>
      <c r="J266" s="224">
        <f>ROUND(I266*H266,2)</f>
        <v>0</v>
      </c>
      <c r="K266" s="225"/>
      <c r="L266" s="45"/>
      <c r="M266" s="226" t="s">
        <v>1</v>
      </c>
      <c r="N266" s="227" t="s">
        <v>45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154</v>
      </c>
      <c r="AT266" s="230" t="s">
        <v>198</v>
      </c>
      <c r="AU266" s="230" t="s">
        <v>90</v>
      </c>
      <c r="AY266" s="18" t="s">
        <v>195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88</v>
      </c>
      <c r="BK266" s="231">
        <f>ROUND(I266*H266,2)</f>
        <v>0</v>
      </c>
      <c r="BL266" s="18" t="s">
        <v>154</v>
      </c>
      <c r="BM266" s="230" t="s">
        <v>389</v>
      </c>
    </row>
    <row r="267" s="2" customFormat="1">
      <c r="A267" s="39"/>
      <c r="B267" s="40"/>
      <c r="C267" s="41"/>
      <c r="D267" s="234" t="s">
        <v>259</v>
      </c>
      <c r="E267" s="41"/>
      <c r="F267" s="265" t="s">
        <v>287</v>
      </c>
      <c r="G267" s="41"/>
      <c r="H267" s="41"/>
      <c r="I267" s="266"/>
      <c r="J267" s="41"/>
      <c r="K267" s="41"/>
      <c r="L267" s="45"/>
      <c r="M267" s="267"/>
      <c r="N267" s="268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259</v>
      </c>
      <c r="AU267" s="18" t="s">
        <v>90</v>
      </c>
    </row>
    <row r="268" s="14" customFormat="1">
      <c r="A268" s="14"/>
      <c r="B268" s="243"/>
      <c r="C268" s="244"/>
      <c r="D268" s="234" t="s">
        <v>202</v>
      </c>
      <c r="E268" s="245" t="s">
        <v>1</v>
      </c>
      <c r="F268" s="246" t="s">
        <v>390</v>
      </c>
      <c r="G268" s="244"/>
      <c r="H268" s="247">
        <v>0.71999999999999997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202</v>
      </c>
      <c r="AU268" s="253" t="s">
        <v>90</v>
      </c>
      <c r="AV268" s="14" t="s">
        <v>90</v>
      </c>
      <c r="AW268" s="14" t="s">
        <v>36</v>
      </c>
      <c r="AX268" s="14" t="s">
        <v>80</v>
      </c>
      <c r="AY268" s="253" t="s">
        <v>195</v>
      </c>
    </row>
    <row r="269" s="14" customFormat="1">
      <c r="A269" s="14"/>
      <c r="B269" s="243"/>
      <c r="C269" s="244"/>
      <c r="D269" s="234" t="s">
        <v>202</v>
      </c>
      <c r="E269" s="245" t="s">
        <v>1</v>
      </c>
      <c r="F269" s="246" t="s">
        <v>391</v>
      </c>
      <c r="G269" s="244"/>
      <c r="H269" s="247">
        <v>0.47999999999999998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202</v>
      </c>
      <c r="AU269" s="253" t="s">
        <v>90</v>
      </c>
      <c r="AV269" s="14" t="s">
        <v>90</v>
      </c>
      <c r="AW269" s="14" t="s">
        <v>36</v>
      </c>
      <c r="AX269" s="14" t="s">
        <v>80</v>
      </c>
      <c r="AY269" s="253" t="s">
        <v>195</v>
      </c>
    </row>
    <row r="270" s="14" customFormat="1">
      <c r="A270" s="14"/>
      <c r="B270" s="243"/>
      <c r="C270" s="244"/>
      <c r="D270" s="234" t="s">
        <v>202</v>
      </c>
      <c r="E270" s="245" t="s">
        <v>1</v>
      </c>
      <c r="F270" s="246" t="s">
        <v>392</v>
      </c>
      <c r="G270" s="244"/>
      <c r="H270" s="247">
        <v>0.14399999999999999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202</v>
      </c>
      <c r="AU270" s="253" t="s">
        <v>90</v>
      </c>
      <c r="AV270" s="14" t="s">
        <v>90</v>
      </c>
      <c r="AW270" s="14" t="s">
        <v>36</v>
      </c>
      <c r="AX270" s="14" t="s">
        <v>80</v>
      </c>
      <c r="AY270" s="253" t="s">
        <v>195</v>
      </c>
    </row>
    <row r="271" s="14" customFormat="1">
      <c r="A271" s="14"/>
      <c r="B271" s="243"/>
      <c r="C271" s="244"/>
      <c r="D271" s="234" t="s">
        <v>202</v>
      </c>
      <c r="E271" s="245" t="s">
        <v>1</v>
      </c>
      <c r="F271" s="246" t="s">
        <v>393</v>
      </c>
      <c r="G271" s="244"/>
      <c r="H271" s="247">
        <v>0.29999999999999999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202</v>
      </c>
      <c r="AU271" s="253" t="s">
        <v>90</v>
      </c>
      <c r="AV271" s="14" t="s">
        <v>90</v>
      </c>
      <c r="AW271" s="14" t="s">
        <v>36</v>
      </c>
      <c r="AX271" s="14" t="s">
        <v>80</v>
      </c>
      <c r="AY271" s="253" t="s">
        <v>195</v>
      </c>
    </row>
    <row r="272" s="15" customFormat="1">
      <c r="A272" s="15"/>
      <c r="B272" s="254"/>
      <c r="C272" s="255"/>
      <c r="D272" s="234" t="s">
        <v>202</v>
      </c>
      <c r="E272" s="256" t="s">
        <v>99</v>
      </c>
      <c r="F272" s="257" t="s">
        <v>226</v>
      </c>
      <c r="G272" s="255"/>
      <c r="H272" s="258">
        <v>1.6439999999999999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4" t="s">
        <v>202</v>
      </c>
      <c r="AU272" s="264" t="s">
        <v>90</v>
      </c>
      <c r="AV272" s="15" t="s">
        <v>154</v>
      </c>
      <c r="AW272" s="15" t="s">
        <v>36</v>
      </c>
      <c r="AX272" s="15" t="s">
        <v>88</v>
      </c>
      <c r="AY272" s="264" t="s">
        <v>195</v>
      </c>
    </row>
    <row r="273" s="2" customFormat="1" ht="24.15" customHeight="1">
      <c r="A273" s="39"/>
      <c r="B273" s="40"/>
      <c r="C273" s="218" t="s">
        <v>394</v>
      </c>
      <c r="D273" s="218" t="s">
        <v>198</v>
      </c>
      <c r="E273" s="219" t="s">
        <v>290</v>
      </c>
      <c r="F273" s="220" t="s">
        <v>291</v>
      </c>
      <c r="G273" s="221" t="s">
        <v>93</v>
      </c>
      <c r="H273" s="222">
        <v>5.04</v>
      </c>
      <c r="I273" s="223"/>
      <c r="J273" s="224">
        <f>ROUND(I273*H273,2)</f>
        <v>0</v>
      </c>
      <c r="K273" s="225"/>
      <c r="L273" s="45"/>
      <c r="M273" s="226" t="s">
        <v>1</v>
      </c>
      <c r="N273" s="227" t="s">
        <v>45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154</v>
      </c>
      <c r="AT273" s="230" t="s">
        <v>198</v>
      </c>
      <c r="AU273" s="230" t="s">
        <v>90</v>
      </c>
      <c r="AY273" s="18" t="s">
        <v>195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88</v>
      </c>
      <c r="BK273" s="231">
        <f>ROUND(I273*H273,2)</f>
        <v>0</v>
      </c>
      <c r="BL273" s="18" t="s">
        <v>154</v>
      </c>
      <c r="BM273" s="230" t="s">
        <v>395</v>
      </c>
    </row>
    <row r="274" s="14" customFormat="1">
      <c r="A274" s="14"/>
      <c r="B274" s="243"/>
      <c r="C274" s="244"/>
      <c r="D274" s="234" t="s">
        <v>202</v>
      </c>
      <c r="E274" s="245" t="s">
        <v>1</v>
      </c>
      <c r="F274" s="246" t="s">
        <v>396</v>
      </c>
      <c r="G274" s="244"/>
      <c r="H274" s="247">
        <v>2.5920000000000001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202</v>
      </c>
      <c r="AU274" s="253" t="s">
        <v>90</v>
      </c>
      <c r="AV274" s="14" t="s">
        <v>90</v>
      </c>
      <c r="AW274" s="14" t="s">
        <v>36</v>
      </c>
      <c r="AX274" s="14" t="s">
        <v>80</v>
      </c>
      <c r="AY274" s="253" t="s">
        <v>195</v>
      </c>
    </row>
    <row r="275" s="14" customFormat="1">
      <c r="A275" s="14"/>
      <c r="B275" s="243"/>
      <c r="C275" s="244"/>
      <c r="D275" s="234" t="s">
        <v>202</v>
      </c>
      <c r="E275" s="245" t="s">
        <v>1</v>
      </c>
      <c r="F275" s="246" t="s">
        <v>397</v>
      </c>
      <c r="G275" s="244"/>
      <c r="H275" s="247">
        <v>1.488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202</v>
      </c>
      <c r="AU275" s="253" t="s">
        <v>90</v>
      </c>
      <c r="AV275" s="14" t="s">
        <v>90</v>
      </c>
      <c r="AW275" s="14" t="s">
        <v>36</v>
      </c>
      <c r="AX275" s="14" t="s">
        <v>80</v>
      </c>
      <c r="AY275" s="253" t="s">
        <v>195</v>
      </c>
    </row>
    <row r="276" s="14" customFormat="1">
      <c r="A276" s="14"/>
      <c r="B276" s="243"/>
      <c r="C276" s="244"/>
      <c r="D276" s="234" t="s">
        <v>202</v>
      </c>
      <c r="E276" s="245" t="s">
        <v>1</v>
      </c>
      <c r="F276" s="246" t="s">
        <v>398</v>
      </c>
      <c r="G276" s="244"/>
      <c r="H276" s="247">
        <v>0.33400000000000002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202</v>
      </c>
      <c r="AU276" s="253" t="s">
        <v>90</v>
      </c>
      <c r="AV276" s="14" t="s">
        <v>90</v>
      </c>
      <c r="AW276" s="14" t="s">
        <v>36</v>
      </c>
      <c r="AX276" s="14" t="s">
        <v>80</v>
      </c>
      <c r="AY276" s="253" t="s">
        <v>195</v>
      </c>
    </row>
    <row r="277" s="14" customFormat="1">
      <c r="A277" s="14"/>
      <c r="B277" s="243"/>
      <c r="C277" s="244"/>
      <c r="D277" s="234" t="s">
        <v>202</v>
      </c>
      <c r="E277" s="245" t="s">
        <v>1</v>
      </c>
      <c r="F277" s="246" t="s">
        <v>399</v>
      </c>
      <c r="G277" s="244"/>
      <c r="H277" s="247">
        <v>0.69599999999999995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202</v>
      </c>
      <c r="AU277" s="253" t="s">
        <v>90</v>
      </c>
      <c r="AV277" s="14" t="s">
        <v>90</v>
      </c>
      <c r="AW277" s="14" t="s">
        <v>36</v>
      </c>
      <c r="AX277" s="14" t="s">
        <v>80</v>
      </c>
      <c r="AY277" s="253" t="s">
        <v>195</v>
      </c>
    </row>
    <row r="278" s="13" customFormat="1">
      <c r="A278" s="13"/>
      <c r="B278" s="232"/>
      <c r="C278" s="233"/>
      <c r="D278" s="234" t="s">
        <v>202</v>
      </c>
      <c r="E278" s="235" t="s">
        <v>1</v>
      </c>
      <c r="F278" s="236" t="s">
        <v>294</v>
      </c>
      <c r="G278" s="233"/>
      <c r="H278" s="235" t="s">
        <v>1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202</v>
      </c>
      <c r="AU278" s="242" t="s">
        <v>90</v>
      </c>
      <c r="AV278" s="13" t="s">
        <v>88</v>
      </c>
      <c r="AW278" s="13" t="s">
        <v>36</v>
      </c>
      <c r="AX278" s="13" t="s">
        <v>80</v>
      </c>
      <c r="AY278" s="242" t="s">
        <v>195</v>
      </c>
    </row>
    <row r="279" s="14" customFormat="1">
      <c r="A279" s="14"/>
      <c r="B279" s="243"/>
      <c r="C279" s="244"/>
      <c r="D279" s="234" t="s">
        <v>202</v>
      </c>
      <c r="E279" s="245" t="s">
        <v>1</v>
      </c>
      <c r="F279" s="246" t="s">
        <v>400</v>
      </c>
      <c r="G279" s="244"/>
      <c r="H279" s="247">
        <v>-0.066000000000000003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202</v>
      </c>
      <c r="AU279" s="253" t="s">
        <v>90</v>
      </c>
      <c r="AV279" s="14" t="s">
        <v>90</v>
      </c>
      <c r="AW279" s="14" t="s">
        <v>36</v>
      </c>
      <c r="AX279" s="14" t="s">
        <v>80</v>
      </c>
      <c r="AY279" s="253" t="s">
        <v>195</v>
      </c>
    </row>
    <row r="280" s="14" customFormat="1">
      <c r="A280" s="14"/>
      <c r="B280" s="243"/>
      <c r="C280" s="244"/>
      <c r="D280" s="234" t="s">
        <v>202</v>
      </c>
      <c r="E280" s="245" t="s">
        <v>1</v>
      </c>
      <c r="F280" s="246" t="s">
        <v>401</v>
      </c>
      <c r="G280" s="244"/>
      <c r="H280" s="247">
        <v>-0.0040000000000000001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202</v>
      </c>
      <c r="AU280" s="253" t="s">
        <v>90</v>
      </c>
      <c r="AV280" s="14" t="s">
        <v>90</v>
      </c>
      <c r="AW280" s="14" t="s">
        <v>36</v>
      </c>
      <c r="AX280" s="14" t="s">
        <v>80</v>
      </c>
      <c r="AY280" s="253" t="s">
        <v>195</v>
      </c>
    </row>
    <row r="281" s="15" customFormat="1">
      <c r="A281" s="15"/>
      <c r="B281" s="254"/>
      <c r="C281" s="255"/>
      <c r="D281" s="234" t="s">
        <v>202</v>
      </c>
      <c r="E281" s="256" t="s">
        <v>108</v>
      </c>
      <c r="F281" s="257" t="s">
        <v>226</v>
      </c>
      <c r="G281" s="255"/>
      <c r="H281" s="258">
        <v>5.04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4" t="s">
        <v>202</v>
      </c>
      <c r="AU281" s="264" t="s">
        <v>90</v>
      </c>
      <c r="AV281" s="15" t="s">
        <v>154</v>
      </c>
      <c r="AW281" s="15" t="s">
        <v>36</v>
      </c>
      <c r="AX281" s="15" t="s">
        <v>88</v>
      </c>
      <c r="AY281" s="264" t="s">
        <v>195</v>
      </c>
    </row>
    <row r="282" s="2" customFormat="1" ht="16.5" customHeight="1">
      <c r="A282" s="39"/>
      <c r="B282" s="40"/>
      <c r="C282" s="269" t="s">
        <v>402</v>
      </c>
      <c r="D282" s="269" t="s">
        <v>297</v>
      </c>
      <c r="E282" s="270" t="s">
        <v>298</v>
      </c>
      <c r="F282" s="271" t="s">
        <v>299</v>
      </c>
      <c r="G282" s="272" t="s">
        <v>103</v>
      </c>
      <c r="H282" s="273">
        <v>8.6539999999999999</v>
      </c>
      <c r="I282" s="274"/>
      <c r="J282" s="275">
        <f>ROUND(I282*H282,2)</f>
        <v>0</v>
      </c>
      <c r="K282" s="276"/>
      <c r="L282" s="277"/>
      <c r="M282" s="278" t="s">
        <v>1</v>
      </c>
      <c r="N282" s="279" t="s">
        <v>45</v>
      </c>
      <c r="O282" s="92"/>
      <c r="P282" s="228">
        <f>O282*H282</f>
        <v>0</v>
      </c>
      <c r="Q282" s="228">
        <v>1</v>
      </c>
      <c r="R282" s="228">
        <f>Q282*H282</f>
        <v>8.6539999999999999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232</v>
      </c>
      <c r="AT282" s="230" t="s">
        <v>297</v>
      </c>
      <c r="AU282" s="230" t="s">
        <v>90</v>
      </c>
      <c r="AY282" s="18" t="s">
        <v>195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88</v>
      </c>
      <c r="BK282" s="231">
        <f>ROUND(I282*H282,2)</f>
        <v>0</v>
      </c>
      <c r="BL282" s="18" t="s">
        <v>154</v>
      </c>
      <c r="BM282" s="230" t="s">
        <v>403</v>
      </c>
    </row>
    <row r="283" s="14" customFormat="1">
      <c r="A283" s="14"/>
      <c r="B283" s="243"/>
      <c r="C283" s="244"/>
      <c r="D283" s="234" t="s">
        <v>202</v>
      </c>
      <c r="E283" s="245" t="s">
        <v>1</v>
      </c>
      <c r="F283" s="246" t="s">
        <v>404</v>
      </c>
      <c r="G283" s="244"/>
      <c r="H283" s="247">
        <v>8.6539999999999999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202</v>
      </c>
      <c r="AU283" s="253" t="s">
        <v>90</v>
      </c>
      <c r="AV283" s="14" t="s">
        <v>90</v>
      </c>
      <c r="AW283" s="14" t="s">
        <v>36</v>
      </c>
      <c r="AX283" s="14" t="s">
        <v>88</v>
      </c>
      <c r="AY283" s="253" t="s">
        <v>195</v>
      </c>
    </row>
    <row r="284" s="2" customFormat="1" ht="24.15" customHeight="1">
      <c r="A284" s="39"/>
      <c r="B284" s="40"/>
      <c r="C284" s="218" t="s">
        <v>405</v>
      </c>
      <c r="D284" s="218" t="s">
        <v>198</v>
      </c>
      <c r="E284" s="219" t="s">
        <v>302</v>
      </c>
      <c r="F284" s="220" t="s">
        <v>303</v>
      </c>
      <c r="G284" s="221" t="s">
        <v>93</v>
      </c>
      <c r="H284" s="222">
        <v>13.683999999999999</v>
      </c>
      <c r="I284" s="223"/>
      <c r="J284" s="224">
        <f>ROUND(I284*H284,2)</f>
        <v>0</v>
      </c>
      <c r="K284" s="225"/>
      <c r="L284" s="45"/>
      <c r="M284" s="226" t="s">
        <v>1</v>
      </c>
      <c r="N284" s="227" t="s">
        <v>45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154</v>
      </c>
      <c r="AT284" s="230" t="s">
        <v>198</v>
      </c>
      <c r="AU284" s="230" t="s">
        <v>90</v>
      </c>
      <c r="AY284" s="18" t="s">
        <v>195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88</v>
      </c>
      <c r="BK284" s="231">
        <f>ROUND(I284*H284,2)</f>
        <v>0</v>
      </c>
      <c r="BL284" s="18" t="s">
        <v>154</v>
      </c>
      <c r="BM284" s="230" t="s">
        <v>406</v>
      </c>
    </row>
    <row r="285" s="14" customFormat="1">
      <c r="A285" s="14"/>
      <c r="B285" s="243"/>
      <c r="C285" s="244"/>
      <c r="D285" s="234" t="s">
        <v>202</v>
      </c>
      <c r="E285" s="245" t="s">
        <v>1</v>
      </c>
      <c r="F285" s="246" t="s">
        <v>407</v>
      </c>
      <c r="G285" s="244"/>
      <c r="H285" s="247">
        <v>19.971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202</v>
      </c>
      <c r="AU285" s="253" t="s">
        <v>90</v>
      </c>
      <c r="AV285" s="14" t="s">
        <v>90</v>
      </c>
      <c r="AW285" s="14" t="s">
        <v>36</v>
      </c>
      <c r="AX285" s="14" t="s">
        <v>80</v>
      </c>
      <c r="AY285" s="253" t="s">
        <v>195</v>
      </c>
    </row>
    <row r="286" s="16" customFormat="1">
      <c r="A286" s="16"/>
      <c r="B286" s="280"/>
      <c r="C286" s="281"/>
      <c r="D286" s="234" t="s">
        <v>202</v>
      </c>
      <c r="E286" s="282" t="s">
        <v>408</v>
      </c>
      <c r="F286" s="283" t="s">
        <v>307</v>
      </c>
      <c r="G286" s="281"/>
      <c r="H286" s="284">
        <v>19.971</v>
      </c>
      <c r="I286" s="285"/>
      <c r="J286" s="281"/>
      <c r="K286" s="281"/>
      <c r="L286" s="286"/>
      <c r="M286" s="287"/>
      <c r="N286" s="288"/>
      <c r="O286" s="288"/>
      <c r="P286" s="288"/>
      <c r="Q286" s="288"/>
      <c r="R286" s="288"/>
      <c r="S286" s="288"/>
      <c r="T286" s="289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90" t="s">
        <v>202</v>
      </c>
      <c r="AU286" s="290" t="s">
        <v>90</v>
      </c>
      <c r="AV286" s="16" t="s">
        <v>127</v>
      </c>
      <c r="AW286" s="16" t="s">
        <v>36</v>
      </c>
      <c r="AX286" s="16" t="s">
        <v>80</v>
      </c>
      <c r="AY286" s="290" t="s">
        <v>195</v>
      </c>
    </row>
    <row r="287" s="14" customFormat="1">
      <c r="A287" s="14"/>
      <c r="B287" s="243"/>
      <c r="C287" s="244"/>
      <c r="D287" s="234" t="s">
        <v>202</v>
      </c>
      <c r="E287" s="245" t="s">
        <v>1</v>
      </c>
      <c r="F287" s="246" t="s">
        <v>409</v>
      </c>
      <c r="G287" s="244"/>
      <c r="H287" s="247">
        <v>-6.6840000000000002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202</v>
      </c>
      <c r="AU287" s="253" t="s">
        <v>90</v>
      </c>
      <c r="AV287" s="14" t="s">
        <v>90</v>
      </c>
      <c r="AW287" s="14" t="s">
        <v>36</v>
      </c>
      <c r="AX287" s="14" t="s">
        <v>80</v>
      </c>
      <c r="AY287" s="253" t="s">
        <v>195</v>
      </c>
    </row>
    <row r="288" s="16" customFormat="1">
      <c r="A288" s="16"/>
      <c r="B288" s="280"/>
      <c r="C288" s="281"/>
      <c r="D288" s="234" t="s">
        <v>202</v>
      </c>
      <c r="E288" s="282" t="s">
        <v>134</v>
      </c>
      <c r="F288" s="283" t="s">
        <v>307</v>
      </c>
      <c r="G288" s="281"/>
      <c r="H288" s="284">
        <v>-6.6840000000000002</v>
      </c>
      <c r="I288" s="285"/>
      <c r="J288" s="281"/>
      <c r="K288" s="281"/>
      <c r="L288" s="286"/>
      <c r="M288" s="287"/>
      <c r="N288" s="288"/>
      <c r="O288" s="288"/>
      <c r="P288" s="288"/>
      <c r="Q288" s="288"/>
      <c r="R288" s="288"/>
      <c r="S288" s="288"/>
      <c r="T288" s="289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90" t="s">
        <v>202</v>
      </c>
      <c r="AU288" s="290" t="s">
        <v>90</v>
      </c>
      <c r="AV288" s="16" t="s">
        <v>127</v>
      </c>
      <c r="AW288" s="16" t="s">
        <v>36</v>
      </c>
      <c r="AX288" s="16" t="s">
        <v>80</v>
      </c>
      <c r="AY288" s="290" t="s">
        <v>195</v>
      </c>
    </row>
    <row r="289" s="13" customFormat="1">
      <c r="A289" s="13"/>
      <c r="B289" s="232"/>
      <c r="C289" s="233"/>
      <c r="D289" s="234" t="s">
        <v>202</v>
      </c>
      <c r="E289" s="235" t="s">
        <v>1</v>
      </c>
      <c r="F289" s="236" t="s">
        <v>410</v>
      </c>
      <c r="G289" s="233"/>
      <c r="H289" s="235" t="s">
        <v>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202</v>
      </c>
      <c r="AU289" s="242" t="s">
        <v>90</v>
      </c>
      <c r="AV289" s="13" t="s">
        <v>88</v>
      </c>
      <c r="AW289" s="13" t="s">
        <v>36</v>
      </c>
      <c r="AX289" s="13" t="s">
        <v>80</v>
      </c>
      <c r="AY289" s="242" t="s">
        <v>195</v>
      </c>
    </row>
    <row r="290" s="14" customFormat="1">
      <c r="A290" s="14"/>
      <c r="B290" s="243"/>
      <c r="C290" s="244"/>
      <c r="D290" s="234" t="s">
        <v>202</v>
      </c>
      <c r="E290" s="245" t="s">
        <v>1</v>
      </c>
      <c r="F290" s="246" t="s">
        <v>411</v>
      </c>
      <c r="G290" s="244"/>
      <c r="H290" s="247">
        <v>0.39700000000000002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202</v>
      </c>
      <c r="AU290" s="253" t="s">
        <v>90</v>
      </c>
      <c r="AV290" s="14" t="s">
        <v>90</v>
      </c>
      <c r="AW290" s="14" t="s">
        <v>36</v>
      </c>
      <c r="AX290" s="14" t="s">
        <v>80</v>
      </c>
      <c r="AY290" s="253" t="s">
        <v>195</v>
      </c>
    </row>
    <row r="291" s="16" customFormat="1">
      <c r="A291" s="16"/>
      <c r="B291" s="280"/>
      <c r="C291" s="281"/>
      <c r="D291" s="234" t="s">
        <v>202</v>
      </c>
      <c r="E291" s="282" t="s">
        <v>1</v>
      </c>
      <c r="F291" s="283" t="s">
        <v>307</v>
      </c>
      <c r="G291" s="281"/>
      <c r="H291" s="284">
        <v>0.39700000000000002</v>
      </c>
      <c r="I291" s="285"/>
      <c r="J291" s="281"/>
      <c r="K291" s="281"/>
      <c r="L291" s="286"/>
      <c r="M291" s="287"/>
      <c r="N291" s="288"/>
      <c r="O291" s="288"/>
      <c r="P291" s="288"/>
      <c r="Q291" s="288"/>
      <c r="R291" s="288"/>
      <c r="S291" s="288"/>
      <c r="T291" s="289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90" t="s">
        <v>202</v>
      </c>
      <c r="AU291" s="290" t="s">
        <v>90</v>
      </c>
      <c r="AV291" s="16" t="s">
        <v>127</v>
      </c>
      <c r="AW291" s="16" t="s">
        <v>36</v>
      </c>
      <c r="AX291" s="16" t="s">
        <v>80</v>
      </c>
      <c r="AY291" s="290" t="s">
        <v>195</v>
      </c>
    </row>
    <row r="292" s="15" customFormat="1">
      <c r="A292" s="15"/>
      <c r="B292" s="254"/>
      <c r="C292" s="255"/>
      <c r="D292" s="234" t="s">
        <v>202</v>
      </c>
      <c r="E292" s="256" t="s">
        <v>1</v>
      </c>
      <c r="F292" s="257" t="s">
        <v>226</v>
      </c>
      <c r="G292" s="255"/>
      <c r="H292" s="258">
        <v>13.683999999999999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4" t="s">
        <v>202</v>
      </c>
      <c r="AU292" s="264" t="s">
        <v>90</v>
      </c>
      <c r="AV292" s="15" t="s">
        <v>154</v>
      </c>
      <c r="AW292" s="15" t="s">
        <v>36</v>
      </c>
      <c r="AX292" s="15" t="s">
        <v>88</v>
      </c>
      <c r="AY292" s="264" t="s">
        <v>195</v>
      </c>
    </row>
    <row r="293" s="2" customFormat="1" ht="24.15" customHeight="1">
      <c r="A293" s="39"/>
      <c r="B293" s="40"/>
      <c r="C293" s="218" t="s">
        <v>412</v>
      </c>
      <c r="D293" s="218" t="s">
        <v>198</v>
      </c>
      <c r="E293" s="219" t="s">
        <v>309</v>
      </c>
      <c r="F293" s="220" t="s">
        <v>310</v>
      </c>
      <c r="G293" s="221" t="s">
        <v>93</v>
      </c>
      <c r="H293" s="222">
        <v>6.6840000000000002</v>
      </c>
      <c r="I293" s="223"/>
      <c r="J293" s="224">
        <f>ROUND(I293*H293,2)</f>
        <v>0</v>
      </c>
      <c r="K293" s="225"/>
      <c r="L293" s="45"/>
      <c r="M293" s="226" t="s">
        <v>1</v>
      </c>
      <c r="N293" s="227" t="s">
        <v>45</v>
      </c>
      <c r="O293" s="92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154</v>
      </c>
      <c r="AT293" s="230" t="s">
        <v>198</v>
      </c>
      <c r="AU293" s="230" t="s">
        <v>90</v>
      </c>
      <c r="AY293" s="18" t="s">
        <v>195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88</v>
      </c>
      <c r="BK293" s="231">
        <f>ROUND(I293*H293,2)</f>
        <v>0</v>
      </c>
      <c r="BL293" s="18" t="s">
        <v>154</v>
      </c>
      <c r="BM293" s="230" t="s">
        <v>413</v>
      </c>
    </row>
    <row r="294" s="14" customFormat="1">
      <c r="A294" s="14"/>
      <c r="B294" s="243"/>
      <c r="C294" s="244"/>
      <c r="D294" s="234" t="s">
        <v>202</v>
      </c>
      <c r="E294" s="245" t="s">
        <v>118</v>
      </c>
      <c r="F294" s="246" t="s">
        <v>414</v>
      </c>
      <c r="G294" s="244"/>
      <c r="H294" s="247">
        <v>6.6840000000000002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202</v>
      </c>
      <c r="AU294" s="253" t="s">
        <v>90</v>
      </c>
      <c r="AV294" s="14" t="s">
        <v>90</v>
      </c>
      <c r="AW294" s="14" t="s">
        <v>36</v>
      </c>
      <c r="AX294" s="14" t="s">
        <v>88</v>
      </c>
      <c r="AY294" s="253" t="s">
        <v>195</v>
      </c>
    </row>
    <row r="295" s="2" customFormat="1" ht="37.8" customHeight="1">
      <c r="A295" s="39"/>
      <c r="B295" s="40"/>
      <c r="C295" s="218" t="s">
        <v>415</v>
      </c>
      <c r="D295" s="218" t="s">
        <v>198</v>
      </c>
      <c r="E295" s="219" t="s">
        <v>314</v>
      </c>
      <c r="F295" s="220" t="s">
        <v>315</v>
      </c>
      <c r="G295" s="221" t="s">
        <v>93</v>
      </c>
      <c r="H295" s="222">
        <v>6.6840000000000002</v>
      </c>
      <c r="I295" s="223"/>
      <c r="J295" s="224">
        <f>ROUND(I295*H295,2)</f>
        <v>0</v>
      </c>
      <c r="K295" s="225"/>
      <c r="L295" s="45"/>
      <c r="M295" s="226" t="s">
        <v>1</v>
      </c>
      <c r="N295" s="227" t="s">
        <v>45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154</v>
      </c>
      <c r="AT295" s="230" t="s">
        <v>198</v>
      </c>
      <c r="AU295" s="230" t="s">
        <v>90</v>
      </c>
      <c r="AY295" s="18" t="s">
        <v>195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88</v>
      </c>
      <c r="BK295" s="231">
        <f>ROUND(I295*H295,2)</f>
        <v>0</v>
      </c>
      <c r="BL295" s="18" t="s">
        <v>154</v>
      </c>
      <c r="BM295" s="230" t="s">
        <v>416</v>
      </c>
    </row>
    <row r="296" s="14" customFormat="1">
      <c r="A296" s="14"/>
      <c r="B296" s="243"/>
      <c r="C296" s="244"/>
      <c r="D296" s="234" t="s">
        <v>202</v>
      </c>
      <c r="E296" s="245" t="s">
        <v>1</v>
      </c>
      <c r="F296" s="246" t="s">
        <v>118</v>
      </c>
      <c r="G296" s="244"/>
      <c r="H296" s="247">
        <v>6.6840000000000002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202</v>
      </c>
      <c r="AU296" s="253" t="s">
        <v>90</v>
      </c>
      <c r="AV296" s="14" t="s">
        <v>90</v>
      </c>
      <c r="AW296" s="14" t="s">
        <v>36</v>
      </c>
      <c r="AX296" s="14" t="s">
        <v>88</v>
      </c>
      <c r="AY296" s="253" t="s">
        <v>195</v>
      </c>
    </row>
    <row r="297" s="2" customFormat="1" ht="37.8" customHeight="1">
      <c r="A297" s="39"/>
      <c r="B297" s="40"/>
      <c r="C297" s="218" t="s">
        <v>417</v>
      </c>
      <c r="D297" s="218" t="s">
        <v>198</v>
      </c>
      <c r="E297" s="219" t="s">
        <v>318</v>
      </c>
      <c r="F297" s="220" t="s">
        <v>319</v>
      </c>
      <c r="G297" s="221" t="s">
        <v>93</v>
      </c>
      <c r="H297" s="222">
        <v>33.420000000000002</v>
      </c>
      <c r="I297" s="223"/>
      <c r="J297" s="224">
        <f>ROUND(I297*H297,2)</f>
        <v>0</v>
      </c>
      <c r="K297" s="225"/>
      <c r="L297" s="45"/>
      <c r="M297" s="226" t="s">
        <v>1</v>
      </c>
      <c r="N297" s="227" t="s">
        <v>45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154</v>
      </c>
      <c r="AT297" s="230" t="s">
        <v>198</v>
      </c>
      <c r="AU297" s="230" t="s">
        <v>90</v>
      </c>
      <c r="AY297" s="18" t="s">
        <v>195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88</v>
      </c>
      <c r="BK297" s="231">
        <f>ROUND(I297*H297,2)</f>
        <v>0</v>
      </c>
      <c r="BL297" s="18" t="s">
        <v>154</v>
      </c>
      <c r="BM297" s="230" t="s">
        <v>418</v>
      </c>
    </row>
    <row r="298" s="14" customFormat="1">
      <c r="A298" s="14"/>
      <c r="B298" s="243"/>
      <c r="C298" s="244"/>
      <c r="D298" s="234" t="s">
        <v>202</v>
      </c>
      <c r="E298" s="245" t="s">
        <v>1</v>
      </c>
      <c r="F298" s="246" t="s">
        <v>419</v>
      </c>
      <c r="G298" s="244"/>
      <c r="H298" s="247">
        <v>33.420000000000002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202</v>
      </c>
      <c r="AU298" s="253" t="s">
        <v>90</v>
      </c>
      <c r="AV298" s="14" t="s">
        <v>90</v>
      </c>
      <c r="AW298" s="14" t="s">
        <v>36</v>
      </c>
      <c r="AX298" s="14" t="s">
        <v>88</v>
      </c>
      <c r="AY298" s="253" t="s">
        <v>195</v>
      </c>
    </row>
    <row r="299" s="2" customFormat="1" ht="16.5" customHeight="1">
      <c r="A299" s="39"/>
      <c r="B299" s="40"/>
      <c r="C299" s="218" t="s">
        <v>131</v>
      </c>
      <c r="D299" s="218" t="s">
        <v>198</v>
      </c>
      <c r="E299" s="219" t="s">
        <v>323</v>
      </c>
      <c r="F299" s="220" t="s">
        <v>324</v>
      </c>
      <c r="G299" s="221" t="s">
        <v>93</v>
      </c>
      <c r="H299" s="222">
        <v>6.6840000000000002</v>
      </c>
      <c r="I299" s="223"/>
      <c r="J299" s="224">
        <f>ROUND(I299*H299,2)</f>
        <v>0</v>
      </c>
      <c r="K299" s="225"/>
      <c r="L299" s="45"/>
      <c r="M299" s="226" t="s">
        <v>1</v>
      </c>
      <c r="N299" s="227" t="s">
        <v>45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154</v>
      </c>
      <c r="AT299" s="230" t="s">
        <v>198</v>
      </c>
      <c r="AU299" s="230" t="s">
        <v>90</v>
      </c>
      <c r="AY299" s="18" t="s">
        <v>195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88</v>
      </c>
      <c r="BK299" s="231">
        <f>ROUND(I299*H299,2)</f>
        <v>0</v>
      </c>
      <c r="BL299" s="18" t="s">
        <v>154</v>
      </c>
      <c r="BM299" s="230" t="s">
        <v>420</v>
      </c>
    </row>
    <row r="300" s="14" customFormat="1">
      <c r="A300" s="14"/>
      <c r="B300" s="243"/>
      <c r="C300" s="244"/>
      <c r="D300" s="234" t="s">
        <v>202</v>
      </c>
      <c r="E300" s="245" t="s">
        <v>1</v>
      </c>
      <c r="F300" s="246" t="s">
        <v>118</v>
      </c>
      <c r="G300" s="244"/>
      <c r="H300" s="247">
        <v>6.6840000000000002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202</v>
      </c>
      <c r="AU300" s="253" t="s">
        <v>90</v>
      </c>
      <c r="AV300" s="14" t="s">
        <v>90</v>
      </c>
      <c r="AW300" s="14" t="s">
        <v>36</v>
      </c>
      <c r="AX300" s="14" t="s">
        <v>88</v>
      </c>
      <c r="AY300" s="253" t="s">
        <v>195</v>
      </c>
    </row>
    <row r="301" s="2" customFormat="1" ht="33" customHeight="1">
      <c r="A301" s="39"/>
      <c r="B301" s="40"/>
      <c r="C301" s="218" t="s">
        <v>421</v>
      </c>
      <c r="D301" s="218" t="s">
        <v>198</v>
      </c>
      <c r="E301" s="219" t="s">
        <v>327</v>
      </c>
      <c r="F301" s="220" t="s">
        <v>328</v>
      </c>
      <c r="G301" s="221" t="s">
        <v>103</v>
      </c>
      <c r="H301" s="222">
        <v>12.031000000000001</v>
      </c>
      <c r="I301" s="223"/>
      <c r="J301" s="224">
        <f>ROUND(I301*H301,2)</f>
        <v>0</v>
      </c>
      <c r="K301" s="225"/>
      <c r="L301" s="45"/>
      <c r="M301" s="226" t="s">
        <v>1</v>
      </c>
      <c r="N301" s="227" t="s">
        <v>45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154</v>
      </c>
      <c r="AT301" s="230" t="s">
        <v>198</v>
      </c>
      <c r="AU301" s="230" t="s">
        <v>90</v>
      </c>
      <c r="AY301" s="18" t="s">
        <v>195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88</v>
      </c>
      <c r="BK301" s="231">
        <f>ROUND(I301*H301,2)</f>
        <v>0</v>
      </c>
      <c r="BL301" s="18" t="s">
        <v>154</v>
      </c>
      <c r="BM301" s="230" t="s">
        <v>422</v>
      </c>
    </row>
    <row r="302" s="14" customFormat="1">
      <c r="A302" s="14"/>
      <c r="B302" s="243"/>
      <c r="C302" s="244"/>
      <c r="D302" s="234" t="s">
        <v>202</v>
      </c>
      <c r="E302" s="245" t="s">
        <v>1</v>
      </c>
      <c r="F302" s="246" t="s">
        <v>423</v>
      </c>
      <c r="G302" s="244"/>
      <c r="H302" s="247">
        <v>12.031000000000001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202</v>
      </c>
      <c r="AU302" s="253" t="s">
        <v>90</v>
      </c>
      <c r="AV302" s="14" t="s">
        <v>90</v>
      </c>
      <c r="AW302" s="14" t="s">
        <v>36</v>
      </c>
      <c r="AX302" s="14" t="s">
        <v>88</v>
      </c>
      <c r="AY302" s="253" t="s">
        <v>195</v>
      </c>
    </row>
    <row r="303" s="2" customFormat="1" ht="24.15" customHeight="1">
      <c r="A303" s="39"/>
      <c r="B303" s="40"/>
      <c r="C303" s="218" t="s">
        <v>424</v>
      </c>
      <c r="D303" s="218" t="s">
        <v>198</v>
      </c>
      <c r="E303" s="219" t="s">
        <v>332</v>
      </c>
      <c r="F303" s="220" t="s">
        <v>333</v>
      </c>
      <c r="G303" s="221" t="s">
        <v>113</v>
      </c>
      <c r="H303" s="222">
        <v>15.84</v>
      </c>
      <c r="I303" s="223"/>
      <c r="J303" s="224">
        <f>ROUND(I303*H303,2)</f>
        <v>0</v>
      </c>
      <c r="K303" s="225"/>
      <c r="L303" s="45"/>
      <c r="M303" s="226" t="s">
        <v>1</v>
      </c>
      <c r="N303" s="227" t="s">
        <v>45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154</v>
      </c>
      <c r="AT303" s="230" t="s">
        <v>198</v>
      </c>
      <c r="AU303" s="230" t="s">
        <v>90</v>
      </c>
      <c r="AY303" s="18" t="s">
        <v>195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88</v>
      </c>
      <c r="BK303" s="231">
        <f>ROUND(I303*H303,2)</f>
        <v>0</v>
      </c>
      <c r="BL303" s="18" t="s">
        <v>154</v>
      </c>
      <c r="BM303" s="230" t="s">
        <v>425</v>
      </c>
    </row>
    <row r="304" s="14" customFormat="1">
      <c r="A304" s="14"/>
      <c r="B304" s="243"/>
      <c r="C304" s="244"/>
      <c r="D304" s="234" t="s">
        <v>202</v>
      </c>
      <c r="E304" s="245" t="s">
        <v>1</v>
      </c>
      <c r="F304" s="246" t="s">
        <v>426</v>
      </c>
      <c r="G304" s="244"/>
      <c r="H304" s="247">
        <v>7.2000000000000002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202</v>
      </c>
      <c r="AU304" s="253" t="s">
        <v>90</v>
      </c>
      <c r="AV304" s="14" t="s">
        <v>90</v>
      </c>
      <c r="AW304" s="14" t="s">
        <v>36</v>
      </c>
      <c r="AX304" s="14" t="s">
        <v>80</v>
      </c>
      <c r="AY304" s="253" t="s">
        <v>195</v>
      </c>
    </row>
    <row r="305" s="14" customFormat="1">
      <c r="A305" s="14"/>
      <c r="B305" s="243"/>
      <c r="C305" s="244"/>
      <c r="D305" s="234" t="s">
        <v>202</v>
      </c>
      <c r="E305" s="245" t="s">
        <v>1</v>
      </c>
      <c r="F305" s="246" t="s">
        <v>427</v>
      </c>
      <c r="G305" s="244"/>
      <c r="H305" s="247">
        <v>4.7999999999999998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202</v>
      </c>
      <c r="AU305" s="253" t="s">
        <v>90</v>
      </c>
      <c r="AV305" s="14" t="s">
        <v>90</v>
      </c>
      <c r="AW305" s="14" t="s">
        <v>36</v>
      </c>
      <c r="AX305" s="14" t="s">
        <v>80</v>
      </c>
      <c r="AY305" s="253" t="s">
        <v>195</v>
      </c>
    </row>
    <row r="306" s="14" customFormat="1">
      <c r="A306" s="14"/>
      <c r="B306" s="243"/>
      <c r="C306" s="244"/>
      <c r="D306" s="234" t="s">
        <v>202</v>
      </c>
      <c r="E306" s="245" t="s">
        <v>1</v>
      </c>
      <c r="F306" s="246" t="s">
        <v>428</v>
      </c>
      <c r="G306" s="244"/>
      <c r="H306" s="247">
        <v>1.44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202</v>
      </c>
      <c r="AU306" s="253" t="s">
        <v>90</v>
      </c>
      <c r="AV306" s="14" t="s">
        <v>90</v>
      </c>
      <c r="AW306" s="14" t="s">
        <v>36</v>
      </c>
      <c r="AX306" s="14" t="s">
        <v>80</v>
      </c>
      <c r="AY306" s="253" t="s">
        <v>195</v>
      </c>
    </row>
    <row r="307" s="14" customFormat="1">
      <c r="A307" s="14"/>
      <c r="B307" s="243"/>
      <c r="C307" s="244"/>
      <c r="D307" s="234" t="s">
        <v>202</v>
      </c>
      <c r="E307" s="245" t="s">
        <v>1</v>
      </c>
      <c r="F307" s="246" t="s">
        <v>429</v>
      </c>
      <c r="G307" s="244"/>
      <c r="H307" s="247">
        <v>2.3999999999999999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202</v>
      </c>
      <c r="AU307" s="253" t="s">
        <v>90</v>
      </c>
      <c r="AV307" s="14" t="s">
        <v>90</v>
      </c>
      <c r="AW307" s="14" t="s">
        <v>36</v>
      </c>
      <c r="AX307" s="14" t="s">
        <v>80</v>
      </c>
      <c r="AY307" s="253" t="s">
        <v>195</v>
      </c>
    </row>
    <row r="308" s="15" customFormat="1">
      <c r="A308" s="15"/>
      <c r="B308" s="254"/>
      <c r="C308" s="255"/>
      <c r="D308" s="234" t="s">
        <v>202</v>
      </c>
      <c r="E308" s="256" t="s">
        <v>1</v>
      </c>
      <c r="F308" s="257" t="s">
        <v>226</v>
      </c>
      <c r="G308" s="255"/>
      <c r="H308" s="258">
        <v>15.84</v>
      </c>
      <c r="I308" s="259"/>
      <c r="J308" s="255"/>
      <c r="K308" s="255"/>
      <c r="L308" s="260"/>
      <c r="M308" s="261"/>
      <c r="N308" s="262"/>
      <c r="O308" s="262"/>
      <c r="P308" s="262"/>
      <c r="Q308" s="262"/>
      <c r="R308" s="262"/>
      <c r="S308" s="262"/>
      <c r="T308" s="263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4" t="s">
        <v>202</v>
      </c>
      <c r="AU308" s="264" t="s">
        <v>90</v>
      </c>
      <c r="AV308" s="15" t="s">
        <v>154</v>
      </c>
      <c r="AW308" s="15" t="s">
        <v>36</v>
      </c>
      <c r="AX308" s="15" t="s">
        <v>88</v>
      </c>
      <c r="AY308" s="264" t="s">
        <v>195</v>
      </c>
    </row>
    <row r="309" s="12" customFormat="1" ht="22.8" customHeight="1">
      <c r="A309" s="12"/>
      <c r="B309" s="203"/>
      <c r="C309" s="204"/>
      <c r="D309" s="205" t="s">
        <v>79</v>
      </c>
      <c r="E309" s="216" t="s">
        <v>127</v>
      </c>
      <c r="F309" s="216" t="s">
        <v>430</v>
      </c>
      <c r="G309" s="204"/>
      <c r="H309" s="204"/>
      <c r="I309" s="207"/>
      <c r="J309" s="217">
        <f>BK309</f>
        <v>0</v>
      </c>
      <c r="K309" s="204"/>
      <c r="L309" s="208"/>
      <c r="M309" s="209"/>
      <c r="N309" s="210"/>
      <c r="O309" s="210"/>
      <c r="P309" s="211">
        <f>SUM(P310:P311)</f>
        <v>0</v>
      </c>
      <c r="Q309" s="210"/>
      <c r="R309" s="211">
        <f>SUM(R310:R311)</f>
        <v>0.02564</v>
      </c>
      <c r="S309" s="210"/>
      <c r="T309" s="212">
        <f>SUM(T310:T311)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3" t="s">
        <v>88</v>
      </c>
      <c r="AT309" s="214" t="s">
        <v>79</v>
      </c>
      <c r="AU309" s="214" t="s">
        <v>88</v>
      </c>
      <c r="AY309" s="213" t="s">
        <v>195</v>
      </c>
      <c r="BK309" s="215">
        <f>SUM(BK310:BK311)</f>
        <v>0</v>
      </c>
    </row>
    <row r="310" s="2" customFormat="1" ht="24.15" customHeight="1">
      <c r="A310" s="39"/>
      <c r="B310" s="40"/>
      <c r="C310" s="218" t="s">
        <v>431</v>
      </c>
      <c r="D310" s="218" t="s">
        <v>198</v>
      </c>
      <c r="E310" s="219" t="s">
        <v>432</v>
      </c>
      <c r="F310" s="220" t="s">
        <v>433</v>
      </c>
      <c r="G310" s="221" t="s">
        <v>434</v>
      </c>
      <c r="H310" s="222">
        <v>4</v>
      </c>
      <c r="I310" s="223"/>
      <c r="J310" s="224">
        <f>ROUND(I310*H310,2)</f>
        <v>0</v>
      </c>
      <c r="K310" s="225"/>
      <c r="L310" s="45"/>
      <c r="M310" s="226" t="s">
        <v>1</v>
      </c>
      <c r="N310" s="227" t="s">
        <v>45</v>
      </c>
      <c r="O310" s="92"/>
      <c r="P310" s="228">
        <f>O310*H310</f>
        <v>0</v>
      </c>
      <c r="Q310" s="228">
        <v>0.0064099999999999999</v>
      </c>
      <c r="R310" s="228">
        <f>Q310*H310</f>
        <v>0.02564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154</v>
      </c>
      <c r="AT310" s="230" t="s">
        <v>198</v>
      </c>
      <c r="AU310" s="230" t="s">
        <v>90</v>
      </c>
      <c r="AY310" s="18" t="s">
        <v>195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88</v>
      </c>
      <c r="BK310" s="231">
        <f>ROUND(I310*H310,2)</f>
        <v>0</v>
      </c>
      <c r="BL310" s="18" t="s">
        <v>154</v>
      </c>
      <c r="BM310" s="230" t="s">
        <v>435</v>
      </c>
    </row>
    <row r="311" s="2" customFormat="1" ht="16.5" customHeight="1">
      <c r="A311" s="39"/>
      <c r="B311" s="40"/>
      <c r="C311" s="269" t="s">
        <v>436</v>
      </c>
      <c r="D311" s="269" t="s">
        <v>297</v>
      </c>
      <c r="E311" s="270" t="s">
        <v>437</v>
      </c>
      <c r="F311" s="271" t="s">
        <v>438</v>
      </c>
      <c r="G311" s="272" t="s">
        <v>434</v>
      </c>
      <c r="H311" s="273">
        <v>4</v>
      </c>
      <c r="I311" s="274"/>
      <c r="J311" s="275">
        <f>ROUND(I311*H311,2)</f>
        <v>0</v>
      </c>
      <c r="K311" s="276"/>
      <c r="L311" s="277"/>
      <c r="M311" s="278" t="s">
        <v>1</v>
      </c>
      <c r="N311" s="279" t="s">
        <v>45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232</v>
      </c>
      <c r="AT311" s="230" t="s">
        <v>297</v>
      </c>
      <c r="AU311" s="230" t="s">
        <v>90</v>
      </c>
      <c r="AY311" s="18" t="s">
        <v>195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88</v>
      </c>
      <c r="BK311" s="231">
        <f>ROUND(I311*H311,2)</f>
        <v>0</v>
      </c>
      <c r="BL311" s="18" t="s">
        <v>154</v>
      </c>
      <c r="BM311" s="230" t="s">
        <v>439</v>
      </c>
    </row>
    <row r="312" s="12" customFormat="1" ht="22.8" customHeight="1">
      <c r="A312" s="12"/>
      <c r="B312" s="203"/>
      <c r="C312" s="204"/>
      <c r="D312" s="205" t="s">
        <v>79</v>
      </c>
      <c r="E312" s="216" t="s">
        <v>152</v>
      </c>
      <c r="F312" s="216" t="s">
        <v>440</v>
      </c>
      <c r="G312" s="204"/>
      <c r="H312" s="204"/>
      <c r="I312" s="207"/>
      <c r="J312" s="217">
        <f>BK312</f>
        <v>0</v>
      </c>
      <c r="K312" s="204"/>
      <c r="L312" s="208"/>
      <c r="M312" s="209"/>
      <c r="N312" s="210"/>
      <c r="O312" s="210"/>
      <c r="P312" s="211">
        <f>SUM(P313:P315)</f>
        <v>0</v>
      </c>
      <c r="Q312" s="210"/>
      <c r="R312" s="211">
        <f>SUM(R313:R315)</f>
        <v>0</v>
      </c>
      <c r="S312" s="210"/>
      <c r="T312" s="212">
        <f>SUM(T313:T315)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3" t="s">
        <v>88</v>
      </c>
      <c r="AT312" s="214" t="s">
        <v>79</v>
      </c>
      <c r="AU312" s="214" t="s">
        <v>88</v>
      </c>
      <c r="AY312" s="213" t="s">
        <v>195</v>
      </c>
      <c r="BK312" s="215">
        <f>SUM(BK313:BK315)</f>
        <v>0</v>
      </c>
    </row>
    <row r="313" s="2" customFormat="1" ht="16.5" customHeight="1">
      <c r="A313" s="39"/>
      <c r="B313" s="40"/>
      <c r="C313" s="218" t="s">
        <v>441</v>
      </c>
      <c r="D313" s="218" t="s">
        <v>198</v>
      </c>
      <c r="E313" s="219" t="s">
        <v>442</v>
      </c>
      <c r="F313" s="220" t="s">
        <v>443</v>
      </c>
      <c r="G313" s="221" t="s">
        <v>113</v>
      </c>
      <c r="H313" s="222">
        <v>22</v>
      </c>
      <c r="I313" s="223"/>
      <c r="J313" s="224">
        <f>ROUND(I313*H313,2)</f>
        <v>0</v>
      </c>
      <c r="K313" s="225"/>
      <c r="L313" s="45"/>
      <c r="M313" s="226" t="s">
        <v>1</v>
      </c>
      <c r="N313" s="227" t="s">
        <v>45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154</v>
      </c>
      <c r="AT313" s="230" t="s">
        <v>198</v>
      </c>
      <c r="AU313" s="230" t="s">
        <v>90</v>
      </c>
      <c r="AY313" s="18" t="s">
        <v>195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88</v>
      </c>
      <c r="BK313" s="231">
        <f>ROUND(I313*H313,2)</f>
        <v>0</v>
      </c>
      <c r="BL313" s="18" t="s">
        <v>154</v>
      </c>
      <c r="BM313" s="230" t="s">
        <v>444</v>
      </c>
    </row>
    <row r="314" s="13" customFormat="1">
      <c r="A314" s="13"/>
      <c r="B314" s="232"/>
      <c r="C314" s="233"/>
      <c r="D314" s="234" t="s">
        <v>202</v>
      </c>
      <c r="E314" s="235" t="s">
        <v>1</v>
      </c>
      <c r="F314" s="236" t="s">
        <v>445</v>
      </c>
      <c r="G314" s="233"/>
      <c r="H314" s="235" t="s">
        <v>1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202</v>
      </c>
      <c r="AU314" s="242" t="s">
        <v>90</v>
      </c>
      <c r="AV314" s="13" t="s">
        <v>88</v>
      </c>
      <c r="AW314" s="13" t="s">
        <v>36</v>
      </c>
      <c r="AX314" s="13" t="s">
        <v>80</v>
      </c>
      <c r="AY314" s="242" t="s">
        <v>195</v>
      </c>
    </row>
    <row r="315" s="14" customFormat="1">
      <c r="A315" s="14"/>
      <c r="B315" s="243"/>
      <c r="C315" s="244"/>
      <c r="D315" s="234" t="s">
        <v>202</v>
      </c>
      <c r="E315" s="245" t="s">
        <v>1</v>
      </c>
      <c r="F315" s="246" t="s">
        <v>111</v>
      </c>
      <c r="G315" s="244"/>
      <c r="H315" s="247">
        <v>22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202</v>
      </c>
      <c r="AU315" s="253" t="s">
        <v>90</v>
      </c>
      <c r="AV315" s="14" t="s">
        <v>90</v>
      </c>
      <c r="AW315" s="14" t="s">
        <v>36</v>
      </c>
      <c r="AX315" s="14" t="s">
        <v>88</v>
      </c>
      <c r="AY315" s="253" t="s">
        <v>195</v>
      </c>
    </row>
    <row r="316" s="12" customFormat="1" ht="22.8" customHeight="1">
      <c r="A316" s="12"/>
      <c r="B316" s="203"/>
      <c r="C316" s="204"/>
      <c r="D316" s="205" t="s">
        <v>79</v>
      </c>
      <c r="E316" s="216" t="s">
        <v>232</v>
      </c>
      <c r="F316" s="216" t="s">
        <v>446</v>
      </c>
      <c r="G316" s="204"/>
      <c r="H316" s="204"/>
      <c r="I316" s="207"/>
      <c r="J316" s="217">
        <f>BK316</f>
        <v>0</v>
      </c>
      <c r="K316" s="204"/>
      <c r="L316" s="208"/>
      <c r="M316" s="209"/>
      <c r="N316" s="210"/>
      <c r="O316" s="210"/>
      <c r="P316" s="211">
        <f>SUM(P317:P318)</f>
        <v>0</v>
      </c>
      <c r="Q316" s="210"/>
      <c r="R316" s="211">
        <f>SUM(R317:R318)</f>
        <v>0.01355</v>
      </c>
      <c r="S316" s="210"/>
      <c r="T316" s="212">
        <f>SUM(T317:T318)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3" t="s">
        <v>88</v>
      </c>
      <c r="AT316" s="214" t="s">
        <v>79</v>
      </c>
      <c r="AU316" s="214" t="s">
        <v>88</v>
      </c>
      <c r="AY316" s="213" t="s">
        <v>195</v>
      </c>
      <c r="BK316" s="215">
        <f>SUM(BK317:BK318)</f>
        <v>0</v>
      </c>
    </row>
    <row r="317" s="2" customFormat="1" ht="16.5" customHeight="1">
      <c r="A317" s="39"/>
      <c r="B317" s="40"/>
      <c r="C317" s="218" t="s">
        <v>447</v>
      </c>
      <c r="D317" s="218" t="s">
        <v>198</v>
      </c>
      <c r="E317" s="219" t="s">
        <v>448</v>
      </c>
      <c r="F317" s="220" t="s">
        <v>449</v>
      </c>
      <c r="G317" s="221" t="s">
        <v>130</v>
      </c>
      <c r="H317" s="222">
        <v>50</v>
      </c>
      <c r="I317" s="223"/>
      <c r="J317" s="224">
        <f>ROUND(I317*H317,2)</f>
        <v>0</v>
      </c>
      <c r="K317" s="225"/>
      <c r="L317" s="45"/>
      <c r="M317" s="226" t="s">
        <v>1</v>
      </c>
      <c r="N317" s="227" t="s">
        <v>45</v>
      </c>
      <c r="O317" s="92"/>
      <c r="P317" s="228">
        <f>O317*H317</f>
        <v>0</v>
      </c>
      <c r="Q317" s="228">
        <v>0.00019000000000000001</v>
      </c>
      <c r="R317" s="228">
        <f>Q317*H317</f>
        <v>0.0094999999999999998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154</v>
      </c>
      <c r="AT317" s="230" t="s">
        <v>198</v>
      </c>
      <c r="AU317" s="230" t="s">
        <v>90</v>
      </c>
      <c r="AY317" s="18" t="s">
        <v>195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88</v>
      </c>
      <c r="BK317" s="231">
        <f>ROUND(I317*H317,2)</f>
        <v>0</v>
      </c>
      <c r="BL317" s="18" t="s">
        <v>154</v>
      </c>
      <c r="BM317" s="230" t="s">
        <v>450</v>
      </c>
    </row>
    <row r="318" s="2" customFormat="1" ht="24.15" customHeight="1">
      <c r="A318" s="39"/>
      <c r="B318" s="40"/>
      <c r="C318" s="218" t="s">
        <v>451</v>
      </c>
      <c r="D318" s="218" t="s">
        <v>198</v>
      </c>
      <c r="E318" s="219" t="s">
        <v>452</v>
      </c>
      <c r="F318" s="220" t="s">
        <v>453</v>
      </c>
      <c r="G318" s="221" t="s">
        <v>130</v>
      </c>
      <c r="H318" s="222">
        <v>45</v>
      </c>
      <c r="I318" s="223"/>
      <c r="J318" s="224">
        <f>ROUND(I318*H318,2)</f>
        <v>0</v>
      </c>
      <c r="K318" s="225"/>
      <c r="L318" s="45"/>
      <c r="M318" s="226" t="s">
        <v>1</v>
      </c>
      <c r="N318" s="227" t="s">
        <v>45</v>
      </c>
      <c r="O318" s="92"/>
      <c r="P318" s="228">
        <f>O318*H318</f>
        <v>0</v>
      </c>
      <c r="Q318" s="228">
        <v>9.0000000000000006E-05</v>
      </c>
      <c r="R318" s="228">
        <f>Q318*H318</f>
        <v>0.0040500000000000006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154</v>
      </c>
      <c r="AT318" s="230" t="s">
        <v>198</v>
      </c>
      <c r="AU318" s="230" t="s">
        <v>90</v>
      </c>
      <c r="AY318" s="18" t="s">
        <v>195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88</v>
      </c>
      <c r="BK318" s="231">
        <f>ROUND(I318*H318,2)</f>
        <v>0</v>
      </c>
      <c r="BL318" s="18" t="s">
        <v>154</v>
      </c>
      <c r="BM318" s="230" t="s">
        <v>454</v>
      </c>
    </row>
    <row r="319" s="12" customFormat="1" ht="22.8" customHeight="1">
      <c r="A319" s="12"/>
      <c r="B319" s="203"/>
      <c r="C319" s="204"/>
      <c r="D319" s="205" t="s">
        <v>79</v>
      </c>
      <c r="E319" s="216" t="s">
        <v>455</v>
      </c>
      <c r="F319" s="216" t="s">
        <v>456</v>
      </c>
      <c r="G319" s="204"/>
      <c r="H319" s="204"/>
      <c r="I319" s="207"/>
      <c r="J319" s="217">
        <f>BK319</f>
        <v>0</v>
      </c>
      <c r="K319" s="204"/>
      <c r="L319" s="208"/>
      <c r="M319" s="209"/>
      <c r="N319" s="210"/>
      <c r="O319" s="210"/>
      <c r="P319" s="211">
        <f>SUM(P320:P330)</f>
        <v>0</v>
      </c>
      <c r="Q319" s="210"/>
      <c r="R319" s="211">
        <f>SUM(R320:R330)</f>
        <v>0</v>
      </c>
      <c r="S319" s="210"/>
      <c r="T319" s="212">
        <f>SUM(T320:T330)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3" t="s">
        <v>88</v>
      </c>
      <c r="AT319" s="214" t="s">
        <v>79</v>
      </c>
      <c r="AU319" s="214" t="s">
        <v>88</v>
      </c>
      <c r="AY319" s="213" t="s">
        <v>195</v>
      </c>
      <c r="BK319" s="215">
        <f>SUM(BK320:BK330)</f>
        <v>0</v>
      </c>
    </row>
    <row r="320" s="2" customFormat="1" ht="21.75" customHeight="1">
      <c r="A320" s="39"/>
      <c r="B320" s="40"/>
      <c r="C320" s="218" t="s">
        <v>457</v>
      </c>
      <c r="D320" s="218" t="s">
        <v>198</v>
      </c>
      <c r="E320" s="219" t="s">
        <v>458</v>
      </c>
      <c r="F320" s="220" t="s">
        <v>459</v>
      </c>
      <c r="G320" s="221" t="s">
        <v>103</v>
      </c>
      <c r="H320" s="222">
        <v>13.375999999999999</v>
      </c>
      <c r="I320" s="223"/>
      <c r="J320" s="224">
        <f>ROUND(I320*H320,2)</f>
        <v>0</v>
      </c>
      <c r="K320" s="225"/>
      <c r="L320" s="45"/>
      <c r="M320" s="226" t="s">
        <v>1</v>
      </c>
      <c r="N320" s="227" t="s">
        <v>45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154</v>
      </c>
      <c r="AT320" s="230" t="s">
        <v>198</v>
      </c>
      <c r="AU320" s="230" t="s">
        <v>90</v>
      </c>
      <c r="AY320" s="18" t="s">
        <v>195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88</v>
      </c>
      <c r="BK320" s="231">
        <f>ROUND(I320*H320,2)</f>
        <v>0</v>
      </c>
      <c r="BL320" s="18" t="s">
        <v>154</v>
      </c>
      <c r="BM320" s="230" t="s">
        <v>460</v>
      </c>
    </row>
    <row r="321" s="14" customFormat="1">
      <c r="A321" s="14"/>
      <c r="B321" s="243"/>
      <c r="C321" s="244"/>
      <c r="D321" s="234" t="s">
        <v>202</v>
      </c>
      <c r="E321" s="245" t="s">
        <v>116</v>
      </c>
      <c r="F321" s="246" t="s">
        <v>461</v>
      </c>
      <c r="G321" s="244"/>
      <c r="H321" s="247">
        <v>6.3799999999999999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202</v>
      </c>
      <c r="AU321" s="253" t="s">
        <v>90</v>
      </c>
      <c r="AV321" s="14" t="s">
        <v>90</v>
      </c>
      <c r="AW321" s="14" t="s">
        <v>36</v>
      </c>
      <c r="AX321" s="14" t="s">
        <v>80</v>
      </c>
      <c r="AY321" s="253" t="s">
        <v>195</v>
      </c>
    </row>
    <row r="322" s="14" customFormat="1">
      <c r="A322" s="14"/>
      <c r="B322" s="243"/>
      <c r="C322" s="244"/>
      <c r="D322" s="234" t="s">
        <v>202</v>
      </c>
      <c r="E322" s="245" t="s">
        <v>101</v>
      </c>
      <c r="F322" s="246" t="s">
        <v>462</v>
      </c>
      <c r="G322" s="244"/>
      <c r="H322" s="247">
        <v>6.9960000000000004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202</v>
      </c>
      <c r="AU322" s="253" t="s">
        <v>90</v>
      </c>
      <c r="AV322" s="14" t="s">
        <v>90</v>
      </c>
      <c r="AW322" s="14" t="s">
        <v>36</v>
      </c>
      <c r="AX322" s="14" t="s">
        <v>80</v>
      </c>
      <c r="AY322" s="253" t="s">
        <v>195</v>
      </c>
    </row>
    <row r="323" s="15" customFormat="1">
      <c r="A323" s="15"/>
      <c r="B323" s="254"/>
      <c r="C323" s="255"/>
      <c r="D323" s="234" t="s">
        <v>202</v>
      </c>
      <c r="E323" s="256" t="s">
        <v>1</v>
      </c>
      <c r="F323" s="257" t="s">
        <v>226</v>
      </c>
      <c r="G323" s="255"/>
      <c r="H323" s="258">
        <v>13.375999999999999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4" t="s">
        <v>202</v>
      </c>
      <c r="AU323" s="264" t="s">
        <v>90</v>
      </c>
      <c r="AV323" s="15" t="s">
        <v>154</v>
      </c>
      <c r="AW323" s="15" t="s">
        <v>36</v>
      </c>
      <c r="AX323" s="15" t="s">
        <v>88</v>
      </c>
      <c r="AY323" s="264" t="s">
        <v>195</v>
      </c>
    </row>
    <row r="324" s="2" customFormat="1" ht="24.15" customHeight="1">
      <c r="A324" s="39"/>
      <c r="B324" s="40"/>
      <c r="C324" s="218" t="s">
        <v>463</v>
      </c>
      <c r="D324" s="218" t="s">
        <v>198</v>
      </c>
      <c r="E324" s="219" t="s">
        <v>464</v>
      </c>
      <c r="F324" s="220" t="s">
        <v>465</v>
      </c>
      <c r="G324" s="221" t="s">
        <v>103</v>
      </c>
      <c r="H324" s="222">
        <v>254.14400000000001</v>
      </c>
      <c r="I324" s="223"/>
      <c r="J324" s="224">
        <f>ROUND(I324*H324,2)</f>
        <v>0</v>
      </c>
      <c r="K324" s="225"/>
      <c r="L324" s="45"/>
      <c r="M324" s="226" t="s">
        <v>1</v>
      </c>
      <c r="N324" s="227" t="s">
        <v>45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154</v>
      </c>
      <c r="AT324" s="230" t="s">
        <v>198</v>
      </c>
      <c r="AU324" s="230" t="s">
        <v>90</v>
      </c>
      <c r="AY324" s="18" t="s">
        <v>195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88</v>
      </c>
      <c r="BK324" s="231">
        <f>ROUND(I324*H324,2)</f>
        <v>0</v>
      </c>
      <c r="BL324" s="18" t="s">
        <v>154</v>
      </c>
      <c r="BM324" s="230" t="s">
        <v>466</v>
      </c>
    </row>
    <row r="325" s="14" customFormat="1">
      <c r="A325" s="14"/>
      <c r="B325" s="243"/>
      <c r="C325" s="244"/>
      <c r="D325" s="234" t="s">
        <v>202</v>
      </c>
      <c r="E325" s="245" t="s">
        <v>1</v>
      </c>
      <c r="F325" s="246" t="s">
        <v>467</v>
      </c>
      <c r="G325" s="244"/>
      <c r="H325" s="247">
        <v>13.375999999999999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202</v>
      </c>
      <c r="AU325" s="253" t="s">
        <v>90</v>
      </c>
      <c r="AV325" s="14" t="s">
        <v>90</v>
      </c>
      <c r="AW325" s="14" t="s">
        <v>36</v>
      </c>
      <c r="AX325" s="14" t="s">
        <v>88</v>
      </c>
      <c r="AY325" s="253" t="s">
        <v>195</v>
      </c>
    </row>
    <row r="326" s="14" customFormat="1">
      <c r="A326" s="14"/>
      <c r="B326" s="243"/>
      <c r="C326" s="244"/>
      <c r="D326" s="234" t="s">
        <v>202</v>
      </c>
      <c r="E326" s="244"/>
      <c r="F326" s="246" t="s">
        <v>468</v>
      </c>
      <c r="G326" s="244"/>
      <c r="H326" s="247">
        <v>254.14400000000001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202</v>
      </c>
      <c r="AU326" s="253" t="s">
        <v>90</v>
      </c>
      <c r="AV326" s="14" t="s">
        <v>90</v>
      </c>
      <c r="AW326" s="14" t="s">
        <v>4</v>
      </c>
      <c r="AX326" s="14" t="s">
        <v>88</v>
      </c>
      <c r="AY326" s="253" t="s">
        <v>195</v>
      </c>
    </row>
    <row r="327" s="2" customFormat="1" ht="44.25" customHeight="1">
      <c r="A327" s="39"/>
      <c r="B327" s="40"/>
      <c r="C327" s="218" t="s">
        <v>469</v>
      </c>
      <c r="D327" s="218" t="s">
        <v>198</v>
      </c>
      <c r="E327" s="219" t="s">
        <v>470</v>
      </c>
      <c r="F327" s="220" t="s">
        <v>471</v>
      </c>
      <c r="G327" s="221" t="s">
        <v>103</v>
      </c>
      <c r="H327" s="222">
        <v>6.9960000000000004</v>
      </c>
      <c r="I327" s="223"/>
      <c r="J327" s="224">
        <f>ROUND(I327*H327,2)</f>
        <v>0</v>
      </c>
      <c r="K327" s="225"/>
      <c r="L327" s="45"/>
      <c r="M327" s="226" t="s">
        <v>1</v>
      </c>
      <c r="N327" s="227" t="s">
        <v>45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154</v>
      </c>
      <c r="AT327" s="230" t="s">
        <v>198</v>
      </c>
      <c r="AU327" s="230" t="s">
        <v>90</v>
      </c>
      <c r="AY327" s="18" t="s">
        <v>195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88</v>
      </c>
      <c r="BK327" s="231">
        <f>ROUND(I327*H327,2)</f>
        <v>0</v>
      </c>
      <c r="BL327" s="18" t="s">
        <v>154</v>
      </c>
      <c r="BM327" s="230" t="s">
        <v>472</v>
      </c>
    </row>
    <row r="328" s="14" customFormat="1">
      <c r="A328" s="14"/>
      <c r="B328" s="243"/>
      <c r="C328" s="244"/>
      <c r="D328" s="234" t="s">
        <v>202</v>
      </c>
      <c r="E328" s="245" t="s">
        <v>1</v>
      </c>
      <c r="F328" s="246" t="s">
        <v>101</v>
      </c>
      <c r="G328" s="244"/>
      <c r="H328" s="247">
        <v>6.9960000000000004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202</v>
      </c>
      <c r="AU328" s="253" t="s">
        <v>90</v>
      </c>
      <c r="AV328" s="14" t="s">
        <v>90</v>
      </c>
      <c r="AW328" s="14" t="s">
        <v>36</v>
      </c>
      <c r="AX328" s="14" t="s">
        <v>88</v>
      </c>
      <c r="AY328" s="253" t="s">
        <v>195</v>
      </c>
    </row>
    <row r="329" s="2" customFormat="1" ht="44.25" customHeight="1">
      <c r="A329" s="39"/>
      <c r="B329" s="40"/>
      <c r="C329" s="218" t="s">
        <v>473</v>
      </c>
      <c r="D329" s="218" t="s">
        <v>198</v>
      </c>
      <c r="E329" s="219" t="s">
        <v>474</v>
      </c>
      <c r="F329" s="220" t="s">
        <v>475</v>
      </c>
      <c r="G329" s="221" t="s">
        <v>103</v>
      </c>
      <c r="H329" s="222">
        <v>6.3799999999999999</v>
      </c>
      <c r="I329" s="223"/>
      <c r="J329" s="224">
        <f>ROUND(I329*H329,2)</f>
        <v>0</v>
      </c>
      <c r="K329" s="225"/>
      <c r="L329" s="45"/>
      <c r="M329" s="226" t="s">
        <v>1</v>
      </c>
      <c r="N329" s="227" t="s">
        <v>45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154</v>
      </c>
      <c r="AT329" s="230" t="s">
        <v>198</v>
      </c>
      <c r="AU329" s="230" t="s">
        <v>90</v>
      </c>
      <c r="AY329" s="18" t="s">
        <v>195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88</v>
      </c>
      <c r="BK329" s="231">
        <f>ROUND(I329*H329,2)</f>
        <v>0</v>
      </c>
      <c r="BL329" s="18" t="s">
        <v>154</v>
      </c>
      <c r="BM329" s="230" t="s">
        <v>476</v>
      </c>
    </row>
    <row r="330" s="14" customFormat="1">
      <c r="A330" s="14"/>
      <c r="B330" s="243"/>
      <c r="C330" s="244"/>
      <c r="D330" s="234" t="s">
        <v>202</v>
      </c>
      <c r="E330" s="245" t="s">
        <v>1</v>
      </c>
      <c r="F330" s="246" t="s">
        <v>116</v>
      </c>
      <c r="G330" s="244"/>
      <c r="H330" s="247">
        <v>6.3799999999999999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202</v>
      </c>
      <c r="AU330" s="253" t="s">
        <v>90</v>
      </c>
      <c r="AV330" s="14" t="s">
        <v>90</v>
      </c>
      <c r="AW330" s="14" t="s">
        <v>36</v>
      </c>
      <c r="AX330" s="14" t="s">
        <v>88</v>
      </c>
      <c r="AY330" s="253" t="s">
        <v>195</v>
      </c>
    </row>
    <row r="331" s="12" customFormat="1" ht="22.8" customHeight="1">
      <c r="A331" s="12"/>
      <c r="B331" s="203"/>
      <c r="C331" s="204"/>
      <c r="D331" s="205" t="s">
        <v>79</v>
      </c>
      <c r="E331" s="216" t="s">
        <v>477</v>
      </c>
      <c r="F331" s="216" t="s">
        <v>478</v>
      </c>
      <c r="G331" s="204"/>
      <c r="H331" s="204"/>
      <c r="I331" s="207"/>
      <c r="J331" s="217">
        <f>BK331</f>
        <v>0</v>
      </c>
      <c r="K331" s="204"/>
      <c r="L331" s="208"/>
      <c r="M331" s="209"/>
      <c r="N331" s="210"/>
      <c r="O331" s="210"/>
      <c r="P331" s="211">
        <f>P332</f>
        <v>0</v>
      </c>
      <c r="Q331" s="210"/>
      <c r="R331" s="211">
        <f>R332</f>
        <v>0</v>
      </c>
      <c r="S331" s="210"/>
      <c r="T331" s="212">
        <f>T332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3" t="s">
        <v>88</v>
      </c>
      <c r="AT331" s="214" t="s">
        <v>79</v>
      </c>
      <c r="AU331" s="214" t="s">
        <v>88</v>
      </c>
      <c r="AY331" s="213" t="s">
        <v>195</v>
      </c>
      <c r="BK331" s="215">
        <f>BK332</f>
        <v>0</v>
      </c>
    </row>
    <row r="332" s="2" customFormat="1" ht="24.15" customHeight="1">
      <c r="A332" s="39"/>
      <c r="B332" s="40"/>
      <c r="C332" s="218" t="s">
        <v>479</v>
      </c>
      <c r="D332" s="218" t="s">
        <v>198</v>
      </c>
      <c r="E332" s="219" t="s">
        <v>480</v>
      </c>
      <c r="F332" s="220" t="s">
        <v>481</v>
      </c>
      <c r="G332" s="221" t="s">
        <v>103</v>
      </c>
      <c r="H332" s="222">
        <v>22.957000000000001</v>
      </c>
      <c r="I332" s="223"/>
      <c r="J332" s="224">
        <f>ROUND(I332*H332,2)</f>
        <v>0</v>
      </c>
      <c r="K332" s="225"/>
      <c r="L332" s="45"/>
      <c r="M332" s="226" t="s">
        <v>1</v>
      </c>
      <c r="N332" s="227" t="s">
        <v>45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154</v>
      </c>
      <c r="AT332" s="230" t="s">
        <v>198</v>
      </c>
      <c r="AU332" s="230" t="s">
        <v>90</v>
      </c>
      <c r="AY332" s="18" t="s">
        <v>195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88</v>
      </c>
      <c r="BK332" s="231">
        <f>ROUND(I332*H332,2)</f>
        <v>0</v>
      </c>
      <c r="BL332" s="18" t="s">
        <v>154</v>
      </c>
      <c r="BM332" s="230" t="s">
        <v>482</v>
      </c>
    </row>
    <row r="333" s="12" customFormat="1" ht="25.92" customHeight="1">
      <c r="A333" s="12"/>
      <c r="B333" s="203"/>
      <c r="C333" s="204"/>
      <c r="D333" s="205" t="s">
        <v>79</v>
      </c>
      <c r="E333" s="206" t="s">
        <v>297</v>
      </c>
      <c r="F333" s="206" t="s">
        <v>483</v>
      </c>
      <c r="G333" s="204"/>
      <c r="H333" s="204"/>
      <c r="I333" s="207"/>
      <c r="J333" s="190">
        <f>BK333</f>
        <v>0</v>
      </c>
      <c r="K333" s="204"/>
      <c r="L333" s="208"/>
      <c r="M333" s="209"/>
      <c r="N333" s="210"/>
      <c r="O333" s="210"/>
      <c r="P333" s="211">
        <f>P334+P337+P391+P400</f>
        <v>0</v>
      </c>
      <c r="Q333" s="210"/>
      <c r="R333" s="211">
        <f>R334+R337+R391+R400</f>
        <v>0.32031999999999999</v>
      </c>
      <c r="S333" s="210"/>
      <c r="T333" s="212">
        <f>T334+T337+T391+T400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3" t="s">
        <v>127</v>
      </c>
      <c r="AT333" s="214" t="s">
        <v>79</v>
      </c>
      <c r="AU333" s="214" t="s">
        <v>80</v>
      </c>
      <c r="AY333" s="213" t="s">
        <v>195</v>
      </c>
      <c r="BK333" s="215">
        <f>BK334+BK337+BK391+BK400</f>
        <v>0</v>
      </c>
    </row>
    <row r="334" s="12" customFormat="1" ht="22.8" customHeight="1">
      <c r="A334" s="12"/>
      <c r="B334" s="203"/>
      <c r="C334" s="204"/>
      <c r="D334" s="205" t="s">
        <v>79</v>
      </c>
      <c r="E334" s="216" t="s">
        <v>484</v>
      </c>
      <c r="F334" s="216" t="s">
        <v>485</v>
      </c>
      <c r="G334" s="204"/>
      <c r="H334" s="204"/>
      <c r="I334" s="207"/>
      <c r="J334" s="217">
        <f>BK334</f>
        <v>0</v>
      </c>
      <c r="K334" s="204"/>
      <c r="L334" s="208"/>
      <c r="M334" s="209"/>
      <c r="N334" s="210"/>
      <c r="O334" s="210"/>
      <c r="P334" s="211">
        <f>SUM(P335:P336)</f>
        <v>0</v>
      </c>
      <c r="Q334" s="210"/>
      <c r="R334" s="211">
        <f>SUM(R335:R336)</f>
        <v>0.00090000000000000008</v>
      </c>
      <c r="S334" s="210"/>
      <c r="T334" s="212">
        <f>SUM(T335:T336)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3" t="s">
        <v>127</v>
      </c>
      <c r="AT334" s="214" t="s">
        <v>79</v>
      </c>
      <c r="AU334" s="214" t="s">
        <v>88</v>
      </c>
      <c r="AY334" s="213" t="s">
        <v>195</v>
      </c>
      <c r="BK334" s="215">
        <f>SUM(BK335:BK336)</f>
        <v>0</v>
      </c>
    </row>
    <row r="335" s="2" customFormat="1" ht="37.8" customHeight="1">
      <c r="A335" s="39"/>
      <c r="B335" s="40"/>
      <c r="C335" s="218" t="s">
        <v>486</v>
      </c>
      <c r="D335" s="218" t="s">
        <v>198</v>
      </c>
      <c r="E335" s="219" t="s">
        <v>487</v>
      </c>
      <c r="F335" s="220" t="s">
        <v>488</v>
      </c>
      <c r="G335" s="221" t="s">
        <v>130</v>
      </c>
      <c r="H335" s="222">
        <v>5</v>
      </c>
      <c r="I335" s="223"/>
      <c r="J335" s="224">
        <f>ROUND(I335*H335,2)</f>
        <v>0</v>
      </c>
      <c r="K335" s="225"/>
      <c r="L335" s="45"/>
      <c r="M335" s="226" t="s">
        <v>1</v>
      </c>
      <c r="N335" s="227" t="s">
        <v>45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489</v>
      </c>
      <c r="AT335" s="230" t="s">
        <v>198</v>
      </c>
      <c r="AU335" s="230" t="s">
        <v>90</v>
      </c>
      <c r="AY335" s="18" t="s">
        <v>195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88</v>
      </c>
      <c r="BK335" s="231">
        <f>ROUND(I335*H335,2)</f>
        <v>0</v>
      </c>
      <c r="BL335" s="18" t="s">
        <v>489</v>
      </c>
      <c r="BM335" s="230" t="s">
        <v>490</v>
      </c>
    </row>
    <row r="336" s="2" customFormat="1" ht="24.15" customHeight="1">
      <c r="A336" s="39"/>
      <c r="B336" s="40"/>
      <c r="C336" s="269" t="s">
        <v>489</v>
      </c>
      <c r="D336" s="269" t="s">
        <v>297</v>
      </c>
      <c r="E336" s="270" t="s">
        <v>491</v>
      </c>
      <c r="F336" s="271" t="s">
        <v>492</v>
      </c>
      <c r="G336" s="272" t="s">
        <v>130</v>
      </c>
      <c r="H336" s="273">
        <v>5</v>
      </c>
      <c r="I336" s="274"/>
      <c r="J336" s="275">
        <f>ROUND(I336*H336,2)</f>
        <v>0</v>
      </c>
      <c r="K336" s="276"/>
      <c r="L336" s="277"/>
      <c r="M336" s="278" t="s">
        <v>1</v>
      </c>
      <c r="N336" s="279" t="s">
        <v>45</v>
      </c>
      <c r="O336" s="92"/>
      <c r="P336" s="228">
        <f>O336*H336</f>
        <v>0</v>
      </c>
      <c r="Q336" s="228">
        <v>0.00018000000000000001</v>
      </c>
      <c r="R336" s="228">
        <f>Q336*H336</f>
        <v>0.00090000000000000008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493</v>
      </c>
      <c r="AT336" s="230" t="s">
        <v>297</v>
      </c>
      <c r="AU336" s="230" t="s">
        <v>90</v>
      </c>
      <c r="AY336" s="18" t="s">
        <v>195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88</v>
      </c>
      <c r="BK336" s="231">
        <f>ROUND(I336*H336,2)</f>
        <v>0</v>
      </c>
      <c r="BL336" s="18" t="s">
        <v>493</v>
      </c>
      <c r="BM336" s="230" t="s">
        <v>494</v>
      </c>
    </row>
    <row r="337" s="12" customFormat="1" ht="22.8" customHeight="1">
      <c r="A337" s="12"/>
      <c r="B337" s="203"/>
      <c r="C337" s="204"/>
      <c r="D337" s="205" t="s">
        <v>79</v>
      </c>
      <c r="E337" s="216" t="s">
        <v>495</v>
      </c>
      <c r="F337" s="216" t="s">
        <v>496</v>
      </c>
      <c r="G337" s="204"/>
      <c r="H337" s="204"/>
      <c r="I337" s="207"/>
      <c r="J337" s="217">
        <f>BK337</f>
        <v>0</v>
      </c>
      <c r="K337" s="204"/>
      <c r="L337" s="208"/>
      <c r="M337" s="209"/>
      <c r="N337" s="210"/>
      <c r="O337" s="210"/>
      <c r="P337" s="211">
        <f>SUM(P338:P390)</f>
        <v>0</v>
      </c>
      <c r="Q337" s="210"/>
      <c r="R337" s="211">
        <f>SUM(R338:R390)</f>
        <v>0.15897999999999998</v>
      </c>
      <c r="S337" s="210"/>
      <c r="T337" s="212">
        <f>SUM(T338:T390)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3" t="s">
        <v>127</v>
      </c>
      <c r="AT337" s="214" t="s">
        <v>79</v>
      </c>
      <c r="AU337" s="214" t="s">
        <v>88</v>
      </c>
      <c r="AY337" s="213" t="s">
        <v>195</v>
      </c>
      <c r="BK337" s="215">
        <f>SUM(BK338:BK390)</f>
        <v>0</v>
      </c>
    </row>
    <row r="338" s="2" customFormat="1" ht="24.15" customHeight="1">
      <c r="A338" s="39"/>
      <c r="B338" s="40"/>
      <c r="C338" s="218" t="s">
        <v>497</v>
      </c>
      <c r="D338" s="218" t="s">
        <v>198</v>
      </c>
      <c r="E338" s="219" t="s">
        <v>498</v>
      </c>
      <c r="F338" s="220" t="s">
        <v>499</v>
      </c>
      <c r="G338" s="221" t="s">
        <v>434</v>
      </c>
      <c r="H338" s="222">
        <v>9</v>
      </c>
      <c r="I338" s="223"/>
      <c r="J338" s="224">
        <f>ROUND(I338*H338,2)</f>
        <v>0</v>
      </c>
      <c r="K338" s="225"/>
      <c r="L338" s="45"/>
      <c r="M338" s="226" t="s">
        <v>1</v>
      </c>
      <c r="N338" s="227" t="s">
        <v>45</v>
      </c>
      <c r="O338" s="92"/>
      <c r="P338" s="228">
        <f>O338*H338</f>
        <v>0</v>
      </c>
      <c r="Q338" s="228">
        <v>0.00031</v>
      </c>
      <c r="R338" s="228">
        <f>Q338*H338</f>
        <v>0.0027899999999999999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489</v>
      </c>
      <c r="AT338" s="230" t="s">
        <v>198</v>
      </c>
      <c r="AU338" s="230" t="s">
        <v>90</v>
      </c>
      <c r="AY338" s="18" t="s">
        <v>195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88</v>
      </c>
      <c r="BK338" s="231">
        <f>ROUND(I338*H338,2)</f>
        <v>0</v>
      </c>
      <c r="BL338" s="18" t="s">
        <v>489</v>
      </c>
      <c r="BM338" s="230" t="s">
        <v>500</v>
      </c>
    </row>
    <row r="339" s="14" customFormat="1">
      <c r="A339" s="14"/>
      <c r="B339" s="243"/>
      <c r="C339" s="244"/>
      <c r="D339" s="234" t="s">
        <v>202</v>
      </c>
      <c r="E339" s="245" t="s">
        <v>1</v>
      </c>
      <c r="F339" s="246" t="s">
        <v>501</v>
      </c>
      <c r="G339" s="244"/>
      <c r="H339" s="247">
        <v>8.3330000000000002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202</v>
      </c>
      <c r="AU339" s="253" t="s">
        <v>90</v>
      </c>
      <c r="AV339" s="14" t="s">
        <v>90</v>
      </c>
      <c r="AW339" s="14" t="s">
        <v>36</v>
      </c>
      <c r="AX339" s="14" t="s">
        <v>80</v>
      </c>
      <c r="AY339" s="253" t="s">
        <v>195</v>
      </c>
    </row>
    <row r="340" s="16" customFormat="1">
      <c r="A340" s="16"/>
      <c r="B340" s="280"/>
      <c r="C340" s="281"/>
      <c r="D340" s="234" t="s">
        <v>202</v>
      </c>
      <c r="E340" s="282" t="s">
        <v>1</v>
      </c>
      <c r="F340" s="283" t="s">
        <v>307</v>
      </c>
      <c r="G340" s="281"/>
      <c r="H340" s="284">
        <v>8.3330000000000002</v>
      </c>
      <c r="I340" s="285"/>
      <c r="J340" s="281"/>
      <c r="K340" s="281"/>
      <c r="L340" s="286"/>
      <c r="M340" s="287"/>
      <c r="N340" s="288"/>
      <c r="O340" s="288"/>
      <c r="P340" s="288"/>
      <c r="Q340" s="288"/>
      <c r="R340" s="288"/>
      <c r="S340" s="288"/>
      <c r="T340" s="289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T340" s="290" t="s">
        <v>202</v>
      </c>
      <c r="AU340" s="290" t="s">
        <v>90</v>
      </c>
      <c r="AV340" s="16" t="s">
        <v>127</v>
      </c>
      <c r="AW340" s="16" t="s">
        <v>36</v>
      </c>
      <c r="AX340" s="16" t="s">
        <v>80</v>
      </c>
      <c r="AY340" s="290" t="s">
        <v>195</v>
      </c>
    </row>
    <row r="341" s="14" customFormat="1">
      <c r="A341" s="14"/>
      <c r="B341" s="243"/>
      <c r="C341" s="244"/>
      <c r="D341" s="234" t="s">
        <v>202</v>
      </c>
      <c r="E341" s="245" t="s">
        <v>1</v>
      </c>
      <c r="F341" s="246" t="s">
        <v>502</v>
      </c>
      <c r="G341" s="244"/>
      <c r="H341" s="247">
        <v>9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202</v>
      </c>
      <c r="AU341" s="253" t="s">
        <v>90</v>
      </c>
      <c r="AV341" s="14" t="s">
        <v>90</v>
      </c>
      <c r="AW341" s="14" t="s">
        <v>36</v>
      </c>
      <c r="AX341" s="14" t="s">
        <v>88</v>
      </c>
      <c r="AY341" s="253" t="s">
        <v>195</v>
      </c>
    </row>
    <row r="342" s="2" customFormat="1" ht="24.15" customHeight="1">
      <c r="A342" s="39"/>
      <c r="B342" s="40"/>
      <c r="C342" s="218" t="s">
        <v>503</v>
      </c>
      <c r="D342" s="218" t="s">
        <v>198</v>
      </c>
      <c r="E342" s="219" t="s">
        <v>504</v>
      </c>
      <c r="F342" s="220" t="s">
        <v>505</v>
      </c>
      <c r="G342" s="221" t="s">
        <v>434</v>
      </c>
      <c r="H342" s="222">
        <v>3</v>
      </c>
      <c r="I342" s="223"/>
      <c r="J342" s="224">
        <f>ROUND(I342*H342,2)</f>
        <v>0</v>
      </c>
      <c r="K342" s="225"/>
      <c r="L342" s="45"/>
      <c r="M342" s="226" t="s">
        <v>1</v>
      </c>
      <c r="N342" s="227" t="s">
        <v>45</v>
      </c>
      <c r="O342" s="92"/>
      <c r="P342" s="228">
        <f>O342*H342</f>
        <v>0</v>
      </c>
      <c r="Q342" s="228">
        <v>0.00011</v>
      </c>
      <c r="R342" s="228">
        <f>Q342*H342</f>
        <v>0.00033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489</v>
      </c>
      <c r="AT342" s="230" t="s">
        <v>198</v>
      </c>
      <c r="AU342" s="230" t="s">
        <v>90</v>
      </c>
      <c r="AY342" s="18" t="s">
        <v>195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88</v>
      </c>
      <c r="BK342" s="231">
        <f>ROUND(I342*H342,2)</f>
        <v>0</v>
      </c>
      <c r="BL342" s="18" t="s">
        <v>489</v>
      </c>
      <c r="BM342" s="230" t="s">
        <v>506</v>
      </c>
    </row>
    <row r="343" s="2" customFormat="1" ht="24.15" customHeight="1">
      <c r="A343" s="39"/>
      <c r="B343" s="40"/>
      <c r="C343" s="218" t="s">
        <v>507</v>
      </c>
      <c r="D343" s="218" t="s">
        <v>198</v>
      </c>
      <c r="E343" s="219" t="s">
        <v>508</v>
      </c>
      <c r="F343" s="220" t="s">
        <v>509</v>
      </c>
      <c r="G343" s="221" t="s">
        <v>130</v>
      </c>
      <c r="H343" s="222">
        <v>30</v>
      </c>
      <c r="I343" s="223"/>
      <c r="J343" s="224">
        <f>ROUND(I343*H343,2)</f>
        <v>0</v>
      </c>
      <c r="K343" s="225"/>
      <c r="L343" s="45"/>
      <c r="M343" s="226" t="s">
        <v>1</v>
      </c>
      <c r="N343" s="227" t="s">
        <v>45</v>
      </c>
      <c r="O343" s="92"/>
      <c r="P343" s="228">
        <f>O343*H343</f>
        <v>0</v>
      </c>
      <c r="Q343" s="228">
        <v>1.0000000000000001E-05</v>
      </c>
      <c r="R343" s="228">
        <f>Q343*H343</f>
        <v>0.00030000000000000003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489</v>
      </c>
      <c r="AT343" s="230" t="s">
        <v>198</v>
      </c>
      <c r="AU343" s="230" t="s">
        <v>90</v>
      </c>
      <c r="AY343" s="18" t="s">
        <v>195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88</v>
      </c>
      <c r="BK343" s="231">
        <f>ROUND(I343*H343,2)</f>
        <v>0</v>
      </c>
      <c r="BL343" s="18" t="s">
        <v>489</v>
      </c>
      <c r="BM343" s="230" t="s">
        <v>510</v>
      </c>
    </row>
    <row r="344" s="2" customFormat="1" ht="24.15" customHeight="1">
      <c r="A344" s="39"/>
      <c r="B344" s="40"/>
      <c r="C344" s="218" t="s">
        <v>511</v>
      </c>
      <c r="D344" s="218" t="s">
        <v>198</v>
      </c>
      <c r="E344" s="219" t="s">
        <v>512</v>
      </c>
      <c r="F344" s="220" t="s">
        <v>513</v>
      </c>
      <c r="G344" s="221" t="s">
        <v>130</v>
      </c>
      <c r="H344" s="222">
        <v>8</v>
      </c>
      <c r="I344" s="223"/>
      <c r="J344" s="224">
        <f>ROUND(I344*H344,2)</f>
        <v>0</v>
      </c>
      <c r="K344" s="225"/>
      <c r="L344" s="45"/>
      <c r="M344" s="226" t="s">
        <v>1</v>
      </c>
      <c r="N344" s="227" t="s">
        <v>45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489</v>
      </c>
      <c r="AT344" s="230" t="s">
        <v>198</v>
      </c>
      <c r="AU344" s="230" t="s">
        <v>90</v>
      </c>
      <c r="AY344" s="18" t="s">
        <v>195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88</v>
      </c>
      <c r="BK344" s="231">
        <f>ROUND(I344*H344,2)</f>
        <v>0</v>
      </c>
      <c r="BL344" s="18" t="s">
        <v>489</v>
      </c>
      <c r="BM344" s="230" t="s">
        <v>514</v>
      </c>
    </row>
    <row r="345" s="2" customFormat="1" ht="16.5" customHeight="1">
      <c r="A345" s="39"/>
      <c r="B345" s="40"/>
      <c r="C345" s="269" t="s">
        <v>515</v>
      </c>
      <c r="D345" s="269" t="s">
        <v>297</v>
      </c>
      <c r="E345" s="270" t="s">
        <v>516</v>
      </c>
      <c r="F345" s="271" t="s">
        <v>517</v>
      </c>
      <c r="G345" s="272" t="s">
        <v>130</v>
      </c>
      <c r="H345" s="273">
        <v>8</v>
      </c>
      <c r="I345" s="274"/>
      <c r="J345" s="275">
        <f>ROUND(I345*H345,2)</f>
        <v>0</v>
      </c>
      <c r="K345" s="276"/>
      <c r="L345" s="277"/>
      <c r="M345" s="278" t="s">
        <v>1</v>
      </c>
      <c r="N345" s="279" t="s">
        <v>45</v>
      </c>
      <c r="O345" s="92"/>
      <c r="P345" s="228">
        <f>O345*H345</f>
        <v>0</v>
      </c>
      <c r="Q345" s="228">
        <v>0.00044000000000000002</v>
      </c>
      <c r="R345" s="228">
        <f>Q345*H345</f>
        <v>0.0035200000000000001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493</v>
      </c>
      <c r="AT345" s="230" t="s">
        <v>297</v>
      </c>
      <c r="AU345" s="230" t="s">
        <v>90</v>
      </c>
      <c r="AY345" s="18" t="s">
        <v>195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88</v>
      </c>
      <c r="BK345" s="231">
        <f>ROUND(I345*H345,2)</f>
        <v>0</v>
      </c>
      <c r="BL345" s="18" t="s">
        <v>493</v>
      </c>
      <c r="BM345" s="230" t="s">
        <v>518</v>
      </c>
    </row>
    <row r="346" s="2" customFormat="1" ht="24.15" customHeight="1">
      <c r="A346" s="39"/>
      <c r="B346" s="40"/>
      <c r="C346" s="218" t="s">
        <v>519</v>
      </c>
      <c r="D346" s="218" t="s">
        <v>198</v>
      </c>
      <c r="E346" s="219" t="s">
        <v>520</v>
      </c>
      <c r="F346" s="220" t="s">
        <v>521</v>
      </c>
      <c r="G346" s="221" t="s">
        <v>130</v>
      </c>
      <c r="H346" s="222">
        <v>23</v>
      </c>
      <c r="I346" s="223"/>
      <c r="J346" s="224">
        <f>ROUND(I346*H346,2)</f>
        <v>0</v>
      </c>
      <c r="K346" s="225"/>
      <c r="L346" s="45"/>
      <c r="M346" s="226" t="s">
        <v>1</v>
      </c>
      <c r="N346" s="227" t="s">
        <v>45</v>
      </c>
      <c r="O346" s="92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489</v>
      </c>
      <c r="AT346" s="230" t="s">
        <v>198</v>
      </c>
      <c r="AU346" s="230" t="s">
        <v>90</v>
      </c>
      <c r="AY346" s="18" t="s">
        <v>195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88</v>
      </c>
      <c r="BK346" s="231">
        <f>ROUND(I346*H346,2)</f>
        <v>0</v>
      </c>
      <c r="BL346" s="18" t="s">
        <v>489</v>
      </c>
      <c r="BM346" s="230" t="s">
        <v>522</v>
      </c>
    </row>
    <row r="347" s="2" customFormat="1" ht="16.5" customHeight="1">
      <c r="A347" s="39"/>
      <c r="B347" s="40"/>
      <c r="C347" s="269" t="s">
        <v>523</v>
      </c>
      <c r="D347" s="269" t="s">
        <v>297</v>
      </c>
      <c r="E347" s="270" t="s">
        <v>524</v>
      </c>
      <c r="F347" s="271" t="s">
        <v>525</v>
      </c>
      <c r="G347" s="272" t="s">
        <v>130</v>
      </c>
      <c r="H347" s="273">
        <v>23</v>
      </c>
      <c r="I347" s="274"/>
      <c r="J347" s="275">
        <f>ROUND(I347*H347,2)</f>
        <v>0</v>
      </c>
      <c r="K347" s="276"/>
      <c r="L347" s="277"/>
      <c r="M347" s="278" t="s">
        <v>1</v>
      </c>
      <c r="N347" s="279" t="s">
        <v>45</v>
      </c>
      <c r="O347" s="92"/>
      <c r="P347" s="228">
        <f>O347*H347</f>
        <v>0</v>
      </c>
      <c r="Q347" s="228">
        <v>0.0030300000000000001</v>
      </c>
      <c r="R347" s="228">
        <f>Q347*H347</f>
        <v>0.069690000000000002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493</v>
      </c>
      <c r="AT347" s="230" t="s">
        <v>297</v>
      </c>
      <c r="AU347" s="230" t="s">
        <v>90</v>
      </c>
      <c r="AY347" s="18" t="s">
        <v>195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88</v>
      </c>
      <c r="BK347" s="231">
        <f>ROUND(I347*H347,2)</f>
        <v>0</v>
      </c>
      <c r="BL347" s="18" t="s">
        <v>493</v>
      </c>
      <c r="BM347" s="230" t="s">
        <v>526</v>
      </c>
    </row>
    <row r="348" s="2" customFormat="1" ht="24.15" customHeight="1">
      <c r="A348" s="39"/>
      <c r="B348" s="40"/>
      <c r="C348" s="218" t="s">
        <v>527</v>
      </c>
      <c r="D348" s="218" t="s">
        <v>198</v>
      </c>
      <c r="E348" s="219" t="s">
        <v>528</v>
      </c>
      <c r="F348" s="220" t="s">
        <v>529</v>
      </c>
      <c r="G348" s="221" t="s">
        <v>130</v>
      </c>
      <c r="H348" s="222">
        <v>8</v>
      </c>
      <c r="I348" s="223"/>
      <c r="J348" s="224">
        <f>ROUND(I348*H348,2)</f>
        <v>0</v>
      </c>
      <c r="K348" s="225"/>
      <c r="L348" s="45"/>
      <c r="M348" s="226" t="s">
        <v>1</v>
      </c>
      <c r="N348" s="227" t="s">
        <v>45</v>
      </c>
      <c r="O348" s="92"/>
      <c r="P348" s="228">
        <f>O348*H348</f>
        <v>0</v>
      </c>
      <c r="Q348" s="228">
        <v>0</v>
      </c>
      <c r="R348" s="228">
        <f>Q348*H348</f>
        <v>0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489</v>
      </c>
      <c r="AT348" s="230" t="s">
        <v>198</v>
      </c>
      <c r="AU348" s="230" t="s">
        <v>90</v>
      </c>
      <c r="AY348" s="18" t="s">
        <v>195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88</v>
      </c>
      <c r="BK348" s="231">
        <f>ROUND(I348*H348,2)</f>
        <v>0</v>
      </c>
      <c r="BL348" s="18" t="s">
        <v>489</v>
      </c>
      <c r="BM348" s="230" t="s">
        <v>530</v>
      </c>
    </row>
    <row r="349" s="2" customFormat="1" ht="24.15" customHeight="1">
      <c r="A349" s="39"/>
      <c r="B349" s="40"/>
      <c r="C349" s="218" t="s">
        <v>531</v>
      </c>
      <c r="D349" s="218" t="s">
        <v>198</v>
      </c>
      <c r="E349" s="219" t="s">
        <v>532</v>
      </c>
      <c r="F349" s="220" t="s">
        <v>533</v>
      </c>
      <c r="G349" s="221" t="s">
        <v>130</v>
      </c>
      <c r="H349" s="222">
        <v>23</v>
      </c>
      <c r="I349" s="223"/>
      <c r="J349" s="224">
        <f>ROUND(I349*H349,2)</f>
        <v>0</v>
      </c>
      <c r="K349" s="225"/>
      <c r="L349" s="45"/>
      <c r="M349" s="226" t="s">
        <v>1</v>
      </c>
      <c r="N349" s="227" t="s">
        <v>45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489</v>
      </c>
      <c r="AT349" s="230" t="s">
        <v>198</v>
      </c>
      <c r="AU349" s="230" t="s">
        <v>90</v>
      </c>
      <c r="AY349" s="18" t="s">
        <v>195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88</v>
      </c>
      <c r="BK349" s="231">
        <f>ROUND(I349*H349,2)</f>
        <v>0</v>
      </c>
      <c r="BL349" s="18" t="s">
        <v>489</v>
      </c>
      <c r="BM349" s="230" t="s">
        <v>534</v>
      </c>
    </row>
    <row r="350" s="2" customFormat="1" ht="33" customHeight="1">
      <c r="A350" s="39"/>
      <c r="B350" s="40"/>
      <c r="C350" s="218" t="s">
        <v>535</v>
      </c>
      <c r="D350" s="218" t="s">
        <v>198</v>
      </c>
      <c r="E350" s="219" t="s">
        <v>536</v>
      </c>
      <c r="F350" s="220" t="s">
        <v>537</v>
      </c>
      <c r="G350" s="221" t="s">
        <v>434</v>
      </c>
      <c r="H350" s="222">
        <v>22</v>
      </c>
      <c r="I350" s="223"/>
      <c r="J350" s="224">
        <f>ROUND(I350*H350,2)</f>
        <v>0</v>
      </c>
      <c r="K350" s="225"/>
      <c r="L350" s="45"/>
      <c r="M350" s="226" t="s">
        <v>1</v>
      </c>
      <c r="N350" s="227" t="s">
        <v>45</v>
      </c>
      <c r="O350" s="92"/>
      <c r="P350" s="228">
        <f>O350*H350</f>
        <v>0</v>
      </c>
      <c r="Q350" s="228">
        <v>1.0000000000000001E-05</v>
      </c>
      <c r="R350" s="228">
        <f>Q350*H350</f>
        <v>0.00022000000000000001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489</v>
      </c>
      <c r="AT350" s="230" t="s">
        <v>198</v>
      </c>
      <c r="AU350" s="230" t="s">
        <v>90</v>
      </c>
      <c r="AY350" s="18" t="s">
        <v>195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88</v>
      </c>
      <c r="BK350" s="231">
        <f>ROUND(I350*H350,2)</f>
        <v>0</v>
      </c>
      <c r="BL350" s="18" t="s">
        <v>489</v>
      </c>
      <c r="BM350" s="230" t="s">
        <v>538</v>
      </c>
    </row>
    <row r="351" s="2" customFormat="1" ht="16.5" customHeight="1">
      <c r="A351" s="39"/>
      <c r="B351" s="40"/>
      <c r="C351" s="269" t="s">
        <v>539</v>
      </c>
      <c r="D351" s="269" t="s">
        <v>297</v>
      </c>
      <c r="E351" s="270" t="s">
        <v>540</v>
      </c>
      <c r="F351" s="271" t="s">
        <v>541</v>
      </c>
      <c r="G351" s="272" t="s">
        <v>434</v>
      </c>
      <c r="H351" s="273">
        <v>22</v>
      </c>
      <c r="I351" s="274"/>
      <c r="J351" s="275">
        <f>ROUND(I351*H351,2)</f>
        <v>0</v>
      </c>
      <c r="K351" s="276"/>
      <c r="L351" s="277"/>
      <c r="M351" s="278" t="s">
        <v>1</v>
      </c>
      <c r="N351" s="279" t="s">
        <v>45</v>
      </c>
      <c r="O351" s="92"/>
      <c r="P351" s="228">
        <f>O351*H351</f>
        <v>0</v>
      </c>
      <c r="Q351" s="228">
        <v>3.0000000000000001E-05</v>
      </c>
      <c r="R351" s="228">
        <f>Q351*H351</f>
        <v>0.00066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493</v>
      </c>
      <c r="AT351" s="230" t="s">
        <v>297</v>
      </c>
      <c r="AU351" s="230" t="s">
        <v>90</v>
      </c>
      <c r="AY351" s="18" t="s">
        <v>195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88</v>
      </c>
      <c r="BK351" s="231">
        <f>ROUND(I351*H351,2)</f>
        <v>0</v>
      </c>
      <c r="BL351" s="18" t="s">
        <v>493</v>
      </c>
      <c r="BM351" s="230" t="s">
        <v>542</v>
      </c>
    </row>
    <row r="352" s="2" customFormat="1" ht="16.5" customHeight="1">
      <c r="A352" s="39"/>
      <c r="B352" s="40"/>
      <c r="C352" s="269" t="s">
        <v>543</v>
      </c>
      <c r="D352" s="269" t="s">
        <v>297</v>
      </c>
      <c r="E352" s="270" t="s">
        <v>544</v>
      </c>
      <c r="F352" s="271" t="s">
        <v>545</v>
      </c>
      <c r="G352" s="272" t="s">
        <v>434</v>
      </c>
      <c r="H352" s="273">
        <v>22</v>
      </c>
      <c r="I352" s="274"/>
      <c r="J352" s="275">
        <f>ROUND(I352*H352,2)</f>
        <v>0</v>
      </c>
      <c r="K352" s="276"/>
      <c r="L352" s="277"/>
      <c r="M352" s="278" t="s">
        <v>1</v>
      </c>
      <c r="N352" s="279" t="s">
        <v>45</v>
      </c>
      <c r="O352" s="92"/>
      <c r="P352" s="228">
        <f>O352*H352</f>
        <v>0</v>
      </c>
      <c r="Q352" s="228">
        <v>5.0000000000000002E-05</v>
      </c>
      <c r="R352" s="228">
        <f>Q352*H352</f>
        <v>0.0011000000000000001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493</v>
      </c>
      <c r="AT352" s="230" t="s">
        <v>297</v>
      </c>
      <c r="AU352" s="230" t="s">
        <v>90</v>
      </c>
      <c r="AY352" s="18" t="s">
        <v>195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88</v>
      </c>
      <c r="BK352" s="231">
        <f>ROUND(I352*H352,2)</f>
        <v>0</v>
      </c>
      <c r="BL352" s="18" t="s">
        <v>493</v>
      </c>
      <c r="BM352" s="230" t="s">
        <v>546</v>
      </c>
    </row>
    <row r="353" s="2" customFormat="1" ht="24.15" customHeight="1">
      <c r="A353" s="39"/>
      <c r="B353" s="40"/>
      <c r="C353" s="218" t="s">
        <v>547</v>
      </c>
      <c r="D353" s="218" t="s">
        <v>198</v>
      </c>
      <c r="E353" s="219" t="s">
        <v>548</v>
      </c>
      <c r="F353" s="220" t="s">
        <v>549</v>
      </c>
      <c r="G353" s="221" t="s">
        <v>434</v>
      </c>
      <c r="H353" s="222">
        <v>4</v>
      </c>
      <c r="I353" s="223"/>
      <c r="J353" s="224">
        <f>ROUND(I353*H353,2)</f>
        <v>0</v>
      </c>
      <c r="K353" s="225"/>
      <c r="L353" s="45"/>
      <c r="M353" s="226" t="s">
        <v>1</v>
      </c>
      <c r="N353" s="227" t="s">
        <v>45</v>
      </c>
      <c r="O353" s="92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489</v>
      </c>
      <c r="AT353" s="230" t="s">
        <v>198</v>
      </c>
      <c r="AU353" s="230" t="s">
        <v>90</v>
      </c>
      <c r="AY353" s="18" t="s">
        <v>195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88</v>
      </c>
      <c r="BK353" s="231">
        <f>ROUND(I353*H353,2)</f>
        <v>0</v>
      </c>
      <c r="BL353" s="18" t="s">
        <v>489</v>
      </c>
      <c r="BM353" s="230" t="s">
        <v>550</v>
      </c>
    </row>
    <row r="354" s="2" customFormat="1" ht="24.15" customHeight="1">
      <c r="A354" s="39"/>
      <c r="B354" s="40"/>
      <c r="C354" s="269" t="s">
        <v>551</v>
      </c>
      <c r="D354" s="269" t="s">
        <v>297</v>
      </c>
      <c r="E354" s="270" t="s">
        <v>552</v>
      </c>
      <c r="F354" s="271" t="s">
        <v>553</v>
      </c>
      <c r="G354" s="272" t="s">
        <v>434</v>
      </c>
      <c r="H354" s="273">
        <v>4</v>
      </c>
      <c r="I354" s="274"/>
      <c r="J354" s="275">
        <f>ROUND(I354*H354,2)</f>
        <v>0</v>
      </c>
      <c r="K354" s="276"/>
      <c r="L354" s="277"/>
      <c r="M354" s="278" t="s">
        <v>1</v>
      </c>
      <c r="N354" s="279" t="s">
        <v>45</v>
      </c>
      <c r="O354" s="92"/>
      <c r="P354" s="228">
        <f>O354*H354</f>
        <v>0</v>
      </c>
      <c r="Q354" s="228">
        <v>0.00010000000000000001</v>
      </c>
      <c r="R354" s="228">
        <f>Q354*H354</f>
        <v>0.00040000000000000002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493</v>
      </c>
      <c r="AT354" s="230" t="s">
        <v>297</v>
      </c>
      <c r="AU354" s="230" t="s">
        <v>90</v>
      </c>
      <c r="AY354" s="18" t="s">
        <v>195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88</v>
      </c>
      <c r="BK354" s="231">
        <f>ROUND(I354*H354,2)</f>
        <v>0</v>
      </c>
      <c r="BL354" s="18" t="s">
        <v>493</v>
      </c>
      <c r="BM354" s="230" t="s">
        <v>554</v>
      </c>
    </row>
    <row r="355" s="2" customFormat="1" ht="33" customHeight="1">
      <c r="A355" s="39"/>
      <c r="B355" s="40"/>
      <c r="C355" s="218" t="s">
        <v>555</v>
      </c>
      <c r="D355" s="218" t="s">
        <v>198</v>
      </c>
      <c r="E355" s="219" t="s">
        <v>556</v>
      </c>
      <c r="F355" s="220" t="s">
        <v>557</v>
      </c>
      <c r="G355" s="221" t="s">
        <v>434</v>
      </c>
      <c r="H355" s="222">
        <v>2</v>
      </c>
      <c r="I355" s="223"/>
      <c r="J355" s="224">
        <f>ROUND(I355*H355,2)</f>
        <v>0</v>
      </c>
      <c r="K355" s="225"/>
      <c r="L355" s="45"/>
      <c r="M355" s="226" t="s">
        <v>1</v>
      </c>
      <c r="N355" s="227" t="s">
        <v>45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489</v>
      </c>
      <c r="AT355" s="230" t="s">
        <v>198</v>
      </c>
      <c r="AU355" s="230" t="s">
        <v>90</v>
      </c>
      <c r="AY355" s="18" t="s">
        <v>195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88</v>
      </c>
      <c r="BK355" s="231">
        <f>ROUND(I355*H355,2)</f>
        <v>0</v>
      </c>
      <c r="BL355" s="18" t="s">
        <v>489</v>
      </c>
      <c r="BM355" s="230" t="s">
        <v>558</v>
      </c>
    </row>
    <row r="356" s="2" customFormat="1" ht="24.15" customHeight="1">
      <c r="A356" s="39"/>
      <c r="B356" s="40"/>
      <c r="C356" s="269" t="s">
        <v>559</v>
      </c>
      <c r="D356" s="269" t="s">
        <v>297</v>
      </c>
      <c r="E356" s="270" t="s">
        <v>560</v>
      </c>
      <c r="F356" s="271" t="s">
        <v>561</v>
      </c>
      <c r="G356" s="272" t="s">
        <v>434</v>
      </c>
      <c r="H356" s="273">
        <v>2</v>
      </c>
      <c r="I356" s="274"/>
      <c r="J356" s="275">
        <f>ROUND(I356*H356,2)</f>
        <v>0</v>
      </c>
      <c r="K356" s="276"/>
      <c r="L356" s="277"/>
      <c r="M356" s="278" t="s">
        <v>1</v>
      </c>
      <c r="N356" s="279" t="s">
        <v>45</v>
      </c>
      <c r="O356" s="92"/>
      <c r="P356" s="228">
        <f>O356*H356</f>
        <v>0</v>
      </c>
      <c r="Q356" s="228">
        <v>0.00040000000000000002</v>
      </c>
      <c r="R356" s="228">
        <f>Q356*H356</f>
        <v>0.00080000000000000004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562</v>
      </c>
      <c r="AT356" s="230" t="s">
        <v>297</v>
      </c>
      <c r="AU356" s="230" t="s">
        <v>90</v>
      </c>
      <c r="AY356" s="18" t="s">
        <v>195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88</v>
      </c>
      <c r="BK356" s="231">
        <f>ROUND(I356*H356,2)</f>
        <v>0</v>
      </c>
      <c r="BL356" s="18" t="s">
        <v>489</v>
      </c>
      <c r="BM356" s="230" t="s">
        <v>563</v>
      </c>
    </row>
    <row r="357" s="2" customFormat="1" ht="24.15" customHeight="1">
      <c r="A357" s="39"/>
      <c r="B357" s="40"/>
      <c r="C357" s="218" t="s">
        <v>564</v>
      </c>
      <c r="D357" s="218" t="s">
        <v>198</v>
      </c>
      <c r="E357" s="219" t="s">
        <v>565</v>
      </c>
      <c r="F357" s="220" t="s">
        <v>566</v>
      </c>
      <c r="G357" s="221" t="s">
        <v>434</v>
      </c>
      <c r="H357" s="222">
        <v>1</v>
      </c>
      <c r="I357" s="223"/>
      <c r="J357" s="224">
        <f>ROUND(I357*H357,2)</f>
        <v>0</v>
      </c>
      <c r="K357" s="225"/>
      <c r="L357" s="45"/>
      <c r="M357" s="226" t="s">
        <v>1</v>
      </c>
      <c r="N357" s="227" t="s">
        <v>45</v>
      </c>
      <c r="O357" s="92"/>
      <c r="P357" s="228">
        <f>O357*H357</f>
        <v>0</v>
      </c>
      <c r="Q357" s="228">
        <v>2.0000000000000002E-05</v>
      </c>
      <c r="R357" s="228">
        <f>Q357*H357</f>
        <v>2.0000000000000002E-05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489</v>
      </c>
      <c r="AT357" s="230" t="s">
        <v>198</v>
      </c>
      <c r="AU357" s="230" t="s">
        <v>90</v>
      </c>
      <c r="AY357" s="18" t="s">
        <v>195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88</v>
      </c>
      <c r="BK357" s="231">
        <f>ROUND(I357*H357,2)</f>
        <v>0</v>
      </c>
      <c r="BL357" s="18" t="s">
        <v>489</v>
      </c>
      <c r="BM357" s="230" t="s">
        <v>567</v>
      </c>
    </row>
    <row r="358" s="2" customFormat="1" ht="33" customHeight="1">
      <c r="A358" s="39"/>
      <c r="B358" s="40"/>
      <c r="C358" s="218" t="s">
        <v>568</v>
      </c>
      <c r="D358" s="218" t="s">
        <v>198</v>
      </c>
      <c r="E358" s="219" t="s">
        <v>569</v>
      </c>
      <c r="F358" s="220" t="s">
        <v>570</v>
      </c>
      <c r="G358" s="221" t="s">
        <v>130</v>
      </c>
      <c r="H358" s="222">
        <v>8</v>
      </c>
      <c r="I358" s="223"/>
      <c r="J358" s="224">
        <f>ROUND(I358*H358,2)</f>
        <v>0</v>
      </c>
      <c r="K358" s="225"/>
      <c r="L358" s="45"/>
      <c r="M358" s="226" t="s">
        <v>1</v>
      </c>
      <c r="N358" s="227" t="s">
        <v>45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489</v>
      </c>
      <c r="AT358" s="230" t="s">
        <v>198</v>
      </c>
      <c r="AU358" s="230" t="s">
        <v>90</v>
      </c>
      <c r="AY358" s="18" t="s">
        <v>195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88</v>
      </c>
      <c r="BK358" s="231">
        <f>ROUND(I358*H358,2)</f>
        <v>0</v>
      </c>
      <c r="BL358" s="18" t="s">
        <v>489</v>
      </c>
      <c r="BM358" s="230" t="s">
        <v>571</v>
      </c>
    </row>
    <row r="359" s="2" customFormat="1" ht="24.15" customHeight="1">
      <c r="A359" s="39"/>
      <c r="B359" s="40"/>
      <c r="C359" s="269" t="s">
        <v>572</v>
      </c>
      <c r="D359" s="269" t="s">
        <v>297</v>
      </c>
      <c r="E359" s="270" t="s">
        <v>573</v>
      </c>
      <c r="F359" s="271" t="s">
        <v>574</v>
      </c>
      <c r="G359" s="272" t="s">
        <v>130</v>
      </c>
      <c r="H359" s="273">
        <v>8</v>
      </c>
      <c r="I359" s="274"/>
      <c r="J359" s="275">
        <f>ROUND(I359*H359,2)</f>
        <v>0</v>
      </c>
      <c r="K359" s="276"/>
      <c r="L359" s="277"/>
      <c r="M359" s="278" t="s">
        <v>1</v>
      </c>
      <c r="N359" s="279" t="s">
        <v>45</v>
      </c>
      <c r="O359" s="92"/>
      <c r="P359" s="228">
        <f>O359*H359</f>
        <v>0</v>
      </c>
      <c r="Q359" s="228">
        <v>0.00027999999999999998</v>
      </c>
      <c r="R359" s="228">
        <f>Q359*H359</f>
        <v>0.0022399999999999998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562</v>
      </c>
      <c r="AT359" s="230" t="s">
        <v>297</v>
      </c>
      <c r="AU359" s="230" t="s">
        <v>90</v>
      </c>
      <c r="AY359" s="18" t="s">
        <v>195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88</v>
      </c>
      <c r="BK359" s="231">
        <f>ROUND(I359*H359,2)</f>
        <v>0</v>
      </c>
      <c r="BL359" s="18" t="s">
        <v>489</v>
      </c>
      <c r="BM359" s="230" t="s">
        <v>575</v>
      </c>
    </row>
    <row r="360" s="2" customFormat="1" ht="33" customHeight="1">
      <c r="A360" s="39"/>
      <c r="B360" s="40"/>
      <c r="C360" s="218" t="s">
        <v>576</v>
      </c>
      <c r="D360" s="218" t="s">
        <v>198</v>
      </c>
      <c r="E360" s="219" t="s">
        <v>577</v>
      </c>
      <c r="F360" s="220" t="s">
        <v>578</v>
      </c>
      <c r="G360" s="221" t="s">
        <v>130</v>
      </c>
      <c r="H360" s="222">
        <v>27</v>
      </c>
      <c r="I360" s="223"/>
      <c r="J360" s="224">
        <f>ROUND(I360*H360,2)</f>
        <v>0</v>
      </c>
      <c r="K360" s="225"/>
      <c r="L360" s="45"/>
      <c r="M360" s="226" t="s">
        <v>1</v>
      </c>
      <c r="N360" s="227" t="s">
        <v>45</v>
      </c>
      <c r="O360" s="92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489</v>
      </c>
      <c r="AT360" s="230" t="s">
        <v>198</v>
      </c>
      <c r="AU360" s="230" t="s">
        <v>90</v>
      </c>
      <c r="AY360" s="18" t="s">
        <v>195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88</v>
      </c>
      <c r="BK360" s="231">
        <f>ROUND(I360*H360,2)</f>
        <v>0</v>
      </c>
      <c r="BL360" s="18" t="s">
        <v>489</v>
      </c>
      <c r="BM360" s="230" t="s">
        <v>579</v>
      </c>
    </row>
    <row r="361" s="2" customFormat="1" ht="24.15" customHeight="1">
      <c r="A361" s="39"/>
      <c r="B361" s="40"/>
      <c r="C361" s="269" t="s">
        <v>580</v>
      </c>
      <c r="D361" s="269" t="s">
        <v>297</v>
      </c>
      <c r="E361" s="270" t="s">
        <v>581</v>
      </c>
      <c r="F361" s="271" t="s">
        <v>582</v>
      </c>
      <c r="G361" s="272" t="s">
        <v>130</v>
      </c>
      <c r="H361" s="273">
        <v>27</v>
      </c>
      <c r="I361" s="274"/>
      <c r="J361" s="275">
        <f>ROUND(I361*H361,2)</f>
        <v>0</v>
      </c>
      <c r="K361" s="276"/>
      <c r="L361" s="277"/>
      <c r="M361" s="278" t="s">
        <v>1</v>
      </c>
      <c r="N361" s="279" t="s">
        <v>45</v>
      </c>
      <c r="O361" s="92"/>
      <c r="P361" s="228">
        <f>O361*H361</f>
        <v>0</v>
      </c>
      <c r="Q361" s="228">
        <v>0.0020999999999999999</v>
      </c>
      <c r="R361" s="228">
        <f>Q361*H361</f>
        <v>0.056699999999999993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562</v>
      </c>
      <c r="AT361" s="230" t="s">
        <v>297</v>
      </c>
      <c r="AU361" s="230" t="s">
        <v>90</v>
      </c>
      <c r="AY361" s="18" t="s">
        <v>195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88</v>
      </c>
      <c r="BK361" s="231">
        <f>ROUND(I361*H361,2)</f>
        <v>0</v>
      </c>
      <c r="BL361" s="18" t="s">
        <v>489</v>
      </c>
      <c r="BM361" s="230" t="s">
        <v>583</v>
      </c>
    </row>
    <row r="362" s="2" customFormat="1" ht="33" customHeight="1">
      <c r="A362" s="39"/>
      <c r="B362" s="40"/>
      <c r="C362" s="218" t="s">
        <v>584</v>
      </c>
      <c r="D362" s="218" t="s">
        <v>198</v>
      </c>
      <c r="E362" s="219" t="s">
        <v>585</v>
      </c>
      <c r="F362" s="220" t="s">
        <v>586</v>
      </c>
      <c r="G362" s="221" t="s">
        <v>434</v>
      </c>
      <c r="H362" s="222">
        <v>7</v>
      </c>
      <c r="I362" s="223"/>
      <c r="J362" s="224">
        <f>ROUND(I362*H362,2)</f>
        <v>0</v>
      </c>
      <c r="K362" s="225"/>
      <c r="L362" s="45"/>
      <c r="M362" s="226" t="s">
        <v>1</v>
      </c>
      <c r="N362" s="227" t="s">
        <v>45</v>
      </c>
      <c r="O362" s="92"/>
      <c r="P362" s="228">
        <f>O362*H362</f>
        <v>0</v>
      </c>
      <c r="Q362" s="228">
        <v>0</v>
      </c>
      <c r="R362" s="228">
        <f>Q362*H362</f>
        <v>0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489</v>
      </c>
      <c r="AT362" s="230" t="s">
        <v>198</v>
      </c>
      <c r="AU362" s="230" t="s">
        <v>90</v>
      </c>
      <c r="AY362" s="18" t="s">
        <v>195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88</v>
      </c>
      <c r="BK362" s="231">
        <f>ROUND(I362*H362,2)</f>
        <v>0</v>
      </c>
      <c r="BL362" s="18" t="s">
        <v>489</v>
      </c>
      <c r="BM362" s="230" t="s">
        <v>587</v>
      </c>
    </row>
    <row r="363" s="2" customFormat="1" ht="16.5" customHeight="1">
      <c r="A363" s="39"/>
      <c r="B363" s="40"/>
      <c r="C363" s="269" t="s">
        <v>588</v>
      </c>
      <c r="D363" s="269" t="s">
        <v>297</v>
      </c>
      <c r="E363" s="270" t="s">
        <v>589</v>
      </c>
      <c r="F363" s="271" t="s">
        <v>590</v>
      </c>
      <c r="G363" s="272" t="s">
        <v>434</v>
      </c>
      <c r="H363" s="273">
        <v>2</v>
      </c>
      <c r="I363" s="274"/>
      <c r="J363" s="275">
        <f>ROUND(I363*H363,2)</f>
        <v>0</v>
      </c>
      <c r="K363" s="276"/>
      <c r="L363" s="277"/>
      <c r="M363" s="278" t="s">
        <v>1</v>
      </c>
      <c r="N363" s="279" t="s">
        <v>45</v>
      </c>
      <c r="O363" s="92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562</v>
      </c>
      <c r="AT363" s="230" t="s">
        <v>297</v>
      </c>
      <c r="AU363" s="230" t="s">
        <v>90</v>
      </c>
      <c r="AY363" s="18" t="s">
        <v>195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88</v>
      </c>
      <c r="BK363" s="231">
        <f>ROUND(I363*H363,2)</f>
        <v>0</v>
      </c>
      <c r="BL363" s="18" t="s">
        <v>489</v>
      </c>
      <c r="BM363" s="230" t="s">
        <v>591</v>
      </c>
    </row>
    <row r="364" s="2" customFormat="1" ht="16.5" customHeight="1">
      <c r="A364" s="39"/>
      <c r="B364" s="40"/>
      <c r="C364" s="269" t="s">
        <v>592</v>
      </c>
      <c r="D364" s="269" t="s">
        <v>297</v>
      </c>
      <c r="E364" s="270" t="s">
        <v>593</v>
      </c>
      <c r="F364" s="271" t="s">
        <v>594</v>
      </c>
      <c r="G364" s="272" t="s">
        <v>434</v>
      </c>
      <c r="H364" s="273">
        <v>5</v>
      </c>
      <c r="I364" s="274"/>
      <c r="J364" s="275">
        <f>ROUND(I364*H364,2)</f>
        <v>0</v>
      </c>
      <c r="K364" s="276"/>
      <c r="L364" s="277"/>
      <c r="M364" s="278" t="s">
        <v>1</v>
      </c>
      <c r="N364" s="279" t="s">
        <v>45</v>
      </c>
      <c r="O364" s="92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562</v>
      </c>
      <c r="AT364" s="230" t="s">
        <v>297</v>
      </c>
      <c r="AU364" s="230" t="s">
        <v>90</v>
      </c>
      <c r="AY364" s="18" t="s">
        <v>195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88</v>
      </c>
      <c r="BK364" s="231">
        <f>ROUND(I364*H364,2)</f>
        <v>0</v>
      </c>
      <c r="BL364" s="18" t="s">
        <v>489</v>
      </c>
      <c r="BM364" s="230" t="s">
        <v>595</v>
      </c>
    </row>
    <row r="365" s="2" customFormat="1" ht="33" customHeight="1">
      <c r="A365" s="39"/>
      <c r="B365" s="40"/>
      <c r="C365" s="218" t="s">
        <v>596</v>
      </c>
      <c r="D365" s="218" t="s">
        <v>198</v>
      </c>
      <c r="E365" s="219" t="s">
        <v>597</v>
      </c>
      <c r="F365" s="220" t="s">
        <v>598</v>
      </c>
      <c r="G365" s="221" t="s">
        <v>434</v>
      </c>
      <c r="H365" s="222">
        <v>1</v>
      </c>
      <c r="I365" s="223"/>
      <c r="J365" s="224">
        <f>ROUND(I365*H365,2)</f>
        <v>0</v>
      </c>
      <c r="K365" s="225"/>
      <c r="L365" s="45"/>
      <c r="M365" s="226" t="s">
        <v>1</v>
      </c>
      <c r="N365" s="227" t="s">
        <v>45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489</v>
      </c>
      <c r="AT365" s="230" t="s">
        <v>198</v>
      </c>
      <c r="AU365" s="230" t="s">
        <v>90</v>
      </c>
      <c r="AY365" s="18" t="s">
        <v>195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88</v>
      </c>
      <c r="BK365" s="231">
        <f>ROUND(I365*H365,2)</f>
        <v>0</v>
      </c>
      <c r="BL365" s="18" t="s">
        <v>489</v>
      </c>
      <c r="BM365" s="230" t="s">
        <v>599</v>
      </c>
    </row>
    <row r="366" s="2" customFormat="1" ht="24.15" customHeight="1">
      <c r="A366" s="39"/>
      <c r="B366" s="40"/>
      <c r="C366" s="269" t="s">
        <v>600</v>
      </c>
      <c r="D366" s="269" t="s">
        <v>297</v>
      </c>
      <c r="E366" s="270" t="s">
        <v>601</v>
      </c>
      <c r="F366" s="271" t="s">
        <v>602</v>
      </c>
      <c r="G366" s="272" t="s">
        <v>434</v>
      </c>
      <c r="H366" s="273">
        <v>1</v>
      </c>
      <c r="I366" s="274"/>
      <c r="J366" s="275">
        <f>ROUND(I366*H366,2)</f>
        <v>0</v>
      </c>
      <c r="K366" s="276"/>
      <c r="L366" s="277"/>
      <c r="M366" s="278" t="s">
        <v>1</v>
      </c>
      <c r="N366" s="279" t="s">
        <v>45</v>
      </c>
      <c r="O366" s="92"/>
      <c r="P366" s="228">
        <f>O366*H366</f>
        <v>0</v>
      </c>
      <c r="Q366" s="228">
        <v>0</v>
      </c>
      <c r="R366" s="228">
        <f>Q366*H366</f>
        <v>0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562</v>
      </c>
      <c r="AT366" s="230" t="s">
        <v>297</v>
      </c>
      <c r="AU366" s="230" t="s">
        <v>90</v>
      </c>
      <c r="AY366" s="18" t="s">
        <v>195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88</v>
      </c>
      <c r="BK366" s="231">
        <f>ROUND(I366*H366,2)</f>
        <v>0</v>
      </c>
      <c r="BL366" s="18" t="s">
        <v>489</v>
      </c>
      <c r="BM366" s="230" t="s">
        <v>603</v>
      </c>
    </row>
    <row r="367" s="2" customFormat="1" ht="33" customHeight="1">
      <c r="A367" s="39"/>
      <c r="B367" s="40"/>
      <c r="C367" s="218" t="s">
        <v>604</v>
      </c>
      <c r="D367" s="218" t="s">
        <v>198</v>
      </c>
      <c r="E367" s="219" t="s">
        <v>605</v>
      </c>
      <c r="F367" s="220" t="s">
        <v>606</v>
      </c>
      <c r="G367" s="221" t="s">
        <v>434</v>
      </c>
      <c r="H367" s="222">
        <v>13</v>
      </c>
      <c r="I367" s="223"/>
      <c r="J367" s="224">
        <f>ROUND(I367*H367,2)</f>
        <v>0</v>
      </c>
      <c r="K367" s="225"/>
      <c r="L367" s="45"/>
      <c r="M367" s="226" t="s">
        <v>1</v>
      </c>
      <c r="N367" s="227" t="s">
        <v>45</v>
      </c>
      <c r="O367" s="92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489</v>
      </c>
      <c r="AT367" s="230" t="s">
        <v>198</v>
      </c>
      <c r="AU367" s="230" t="s">
        <v>90</v>
      </c>
      <c r="AY367" s="18" t="s">
        <v>195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88</v>
      </c>
      <c r="BK367" s="231">
        <f>ROUND(I367*H367,2)</f>
        <v>0</v>
      </c>
      <c r="BL367" s="18" t="s">
        <v>489</v>
      </c>
      <c r="BM367" s="230" t="s">
        <v>607</v>
      </c>
    </row>
    <row r="368" s="2" customFormat="1" ht="16.5" customHeight="1">
      <c r="A368" s="39"/>
      <c r="B368" s="40"/>
      <c r="C368" s="269" t="s">
        <v>608</v>
      </c>
      <c r="D368" s="269" t="s">
        <v>297</v>
      </c>
      <c r="E368" s="270" t="s">
        <v>609</v>
      </c>
      <c r="F368" s="271" t="s">
        <v>610</v>
      </c>
      <c r="G368" s="272" t="s">
        <v>434</v>
      </c>
      <c r="H368" s="273">
        <v>2</v>
      </c>
      <c r="I368" s="274"/>
      <c r="J368" s="275">
        <f>ROUND(I368*H368,2)</f>
        <v>0</v>
      </c>
      <c r="K368" s="276"/>
      <c r="L368" s="277"/>
      <c r="M368" s="278" t="s">
        <v>1</v>
      </c>
      <c r="N368" s="279" t="s">
        <v>45</v>
      </c>
      <c r="O368" s="92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562</v>
      </c>
      <c r="AT368" s="230" t="s">
        <v>297</v>
      </c>
      <c r="AU368" s="230" t="s">
        <v>90</v>
      </c>
      <c r="AY368" s="18" t="s">
        <v>195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88</v>
      </c>
      <c r="BK368" s="231">
        <f>ROUND(I368*H368,2)</f>
        <v>0</v>
      </c>
      <c r="BL368" s="18" t="s">
        <v>489</v>
      </c>
      <c r="BM368" s="230" t="s">
        <v>611</v>
      </c>
    </row>
    <row r="369" s="2" customFormat="1" ht="16.5" customHeight="1">
      <c r="A369" s="39"/>
      <c r="B369" s="40"/>
      <c r="C369" s="269" t="s">
        <v>612</v>
      </c>
      <c r="D369" s="269" t="s">
        <v>297</v>
      </c>
      <c r="E369" s="270" t="s">
        <v>613</v>
      </c>
      <c r="F369" s="271" t="s">
        <v>614</v>
      </c>
      <c r="G369" s="272" t="s">
        <v>434</v>
      </c>
      <c r="H369" s="273">
        <v>8</v>
      </c>
      <c r="I369" s="274"/>
      <c r="J369" s="275">
        <f>ROUND(I369*H369,2)</f>
        <v>0</v>
      </c>
      <c r="K369" s="276"/>
      <c r="L369" s="277"/>
      <c r="M369" s="278" t="s">
        <v>1</v>
      </c>
      <c r="N369" s="279" t="s">
        <v>45</v>
      </c>
      <c r="O369" s="92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562</v>
      </c>
      <c r="AT369" s="230" t="s">
        <v>297</v>
      </c>
      <c r="AU369" s="230" t="s">
        <v>90</v>
      </c>
      <c r="AY369" s="18" t="s">
        <v>195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88</v>
      </c>
      <c r="BK369" s="231">
        <f>ROUND(I369*H369,2)</f>
        <v>0</v>
      </c>
      <c r="BL369" s="18" t="s">
        <v>489</v>
      </c>
      <c r="BM369" s="230" t="s">
        <v>615</v>
      </c>
    </row>
    <row r="370" s="2" customFormat="1" ht="16.5" customHeight="1">
      <c r="A370" s="39"/>
      <c r="B370" s="40"/>
      <c r="C370" s="269" t="s">
        <v>616</v>
      </c>
      <c r="D370" s="269" t="s">
        <v>297</v>
      </c>
      <c r="E370" s="270" t="s">
        <v>617</v>
      </c>
      <c r="F370" s="271" t="s">
        <v>618</v>
      </c>
      <c r="G370" s="272" t="s">
        <v>434</v>
      </c>
      <c r="H370" s="273">
        <v>2</v>
      </c>
      <c r="I370" s="274"/>
      <c r="J370" s="275">
        <f>ROUND(I370*H370,2)</f>
        <v>0</v>
      </c>
      <c r="K370" s="276"/>
      <c r="L370" s="277"/>
      <c r="M370" s="278" t="s">
        <v>1</v>
      </c>
      <c r="N370" s="279" t="s">
        <v>45</v>
      </c>
      <c r="O370" s="92"/>
      <c r="P370" s="228">
        <f>O370*H370</f>
        <v>0</v>
      </c>
      <c r="Q370" s="228">
        <v>0</v>
      </c>
      <c r="R370" s="228">
        <f>Q370*H370</f>
        <v>0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562</v>
      </c>
      <c r="AT370" s="230" t="s">
        <v>297</v>
      </c>
      <c r="AU370" s="230" t="s">
        <v>90</v>
      </c>
      <c r="AY370" s="18" t="s">
        <v>195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88</v>
      </c>
      <c r="BK370" s="231">
        <f>ROUND(I370*H370,2)</f>
        <v>0</v>
      </c>
      <c r="BL370" s="18" t="s">
        <v>489</v>
      </c>
      <c r="BM370" s="230" t="s">
        <v>619</v>
      </c>
    </row>
    <row r="371" s="2" customFormat="1" ht="16.5" customHeight="1">
      <c r="A371" s="39"/>
      <c r="B371" s="40"/>
      <c r="C371" s="269" t="s">
        <v>620</v>
      </c>
      <c r="D371" s="269" t="s">
        <v>297</v>
      </c>
      <c r="E371" s="270" t="s">
        <v>621</v>
      </c>
      <c r="F371" s="271" t="s">
        <v>622</v>
      </c>
      <c r="G371" s="272" t="s">
        <v>434</v>
      </c>
      <c r="H371" s="273">
        <v>1</v>
      </c>
      <c r="I371" s="274"/>
      <c r="J371" s="275">
        <f>ROUND(I371*H371,2)</f>
        <v>0</v>
      </c>
      <c r="K371" s="276"/>
      <c r="L371" s="277"/>
      <c r="M371" s="278" t="s">
        <v>1</v>
      </c>
      <c r="N371" s="279" t="s">
        <v>45</v>
      </c>
      <c r="O371" s="92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562</v>
      </c>
      <c r="AT371" s="230" t="s">
        <v>297</v>
      </c>
      <c r="AU371" s="230" t="s">
        <v>90</v>
      </c>
      <c r="AY371" s="18" t="s">
        <v>195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88</v>
      </c>
      <c r="BK371" s="231">
        <f>ROUND(I371*H371,2)</f>
        <v>0</v>
      </c>
      <c r="BL371" s="18" t="s">
        <v>489</v>
      </c>
      <c r="BM371" s="230" t="s">
        <v>623</v>
      </c>
    </row>
    <row r="372" s="2" customFormat="1" ht="24.15" customHeight="1">
      <c r="A372" s="39"/>
      <c r="B372" s="40"/>
      <c r="C372" s="218" t="s">
        <v>624</v>
      </c>
      <c r="D372" s="218" t="s">
        <v>198</v>
      </c>
      <c r="E372" s="219" t="s">
        <v>625</v>
      </c>
      <c r="F372" s="220" t="s">
        <v>626</v>
      </c>
      <c r="G372" s="221" t="s">
        <v>434</v>
      </c>
      <c r="H372" s="222">
        <v>2</v>
      </c>
      <c r="I372" s="223"/>
      <c r="J372" s="224">
        <f>ROUND(I372*H372,2)</f>
        <v>0</v>
      </c>
      <c r="K372" s="225"/>
      <c r="L372" s="45"/>
      <c r="M372" s="226" t="s">
        <v>1</v>
      </c>
      <c r="N372" s="227" t="s">
        <v>45</v>
      </c>
      <c r="O372" s="92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489</v>
      </c>
      <c r="AT372" s="230" t="s">
        <v>198</v>
      </c>
      <c r="AU372" s="230" t="s">
        <v>90</v>
      </c>
      <c r="AY372" s="18" t="s">
        <v>195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88</v>
      </c>
      <c r="BK372" s="231">
        <f>ROUND(I372*H372,2)</f>
        <v>0</v>
      </c>
      <c r="BL372" s="18" t="s">
        <v>489</v>
      </c>
      <c r="BM372" s="230" t="s">
        <v>627</v>
      </c>
    </row>
    <row r="373" s="2" customFormat="1" ht="16.5" customHeight="1">
      <c r="A373" s="39"/>
      <c r="B373" s="40"/>
      <c r="C373" s="269" t="s">
        <v>628</v>
      </c>
      <c r="D373" s="269" t="s">
        <v>297</v>
      </c>
      <c r="E373" s="270" t="s">
        <v>629</v>
      </c>
      <c r="F373" s="271" t="s">
        <v>630</v>
      </c>
      <c r="G373" s="272" t="s">
        <v>434</v>
      </c>
      <c r="H373" s="273">
        <v>2</v>
      </c>
      <c r="I373" s="274"/>
      <c r="J373" s="275">
        <f>ROUND(I373*H373,2)</f>
        <v>0</v>
      </c>
      <c r="K373" s="276"/>
      <c r="L373" s="277"/>
      <c r="M373" s="278" t="s">
        <v>1</v>
      </c>
      <c r="N373" s="279" t="s">
        <v>45</v>
      </c>
      <c r="O373" s="92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562</v>
      </c>
      <c r="AT373" s="230" t="s">
        <v>297</v>
      </c>
      <c r="AU373" s="230" t="s">
        <v>90</v>
      </c>
      <c r="AY373" s="18" t="s">
        <v>195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88</v>
      </c>
      <c r="BK373" s="231">
        <f>ROUND(I373*H373,2)</f>
        <v>0</v>
      </c>
      <c r="BL373" s="18" t="s">
        <v>489</v>
      </c>
      <c r="BM373" s="230" t="s">
        <v>631</v>
      </c>
    </row>
    <row r="374" s="2" customFormat="1" ht="16.5" customHeight="1">
      <c r="A374" s="39"/>
      <c r="B374" s="40"/>
      <c r="C374" s="218" t="s">
        <v>632</v>
      </c>
      <c r="D374" s="218" t="s">
        <v>198</v>
      </c>
      <c r="E374" s="219" t="s">
        <v>633</v>
      </c>
      <c r="F374" s="220" t="s">
        <v>634</v>
      </c>
      <c r="G374" s="221" t="s">
        <v>434</v>
      </c>
      <c r="H374" s="222">
        <v>1</v>
      </c>
      <c r="I374" s="223"/>
      <c r="J374" s="224">
        <f>ROUND(I374*H374,2)</f>
        <v>0</v>
      </c>
      <c r="K374" s="225"/>
      <c r="L374" s="45"/>
      <c r="M374" s="226" t="s">
        <v>1</v>
      </c>
      <c r="N374" s="227" t="s">
        <v>45</v>
      </c>
      <c r="O374" s="92"/>
      <c r="P374" s="228">
        <f>O374*H374</f>
        <v>0</v>
      </c>
      <c r="Q374" s="228">
        <v>3.0000000000000001E-05</v>
      </c>
      <c r="R374" s="228">
        <f>Q374*H374</f>
        <v>3.0000000000000001E-05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489</v>
      </c>
      <c r="AT374" s="230" t="s">
        <v>198</v>
      </c>
      <c r="AU374" s="230" t="s">
        <v>90</v>
      </c>
      <c r="AY374" s="18" t="s">
        <v>195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88</v>
      </c>
      <c r="BK374" s="231">
        <f>ROUND(I374*H374,2)</f>
        <v>0</v>
      </c>
      <c r="BL374" s="18" t="s">
        <v>489</v>
      </c>
      <c r="BM374" s="230" t="s">
        <v>635</v>
      </c>
    </row>
    <row r="375" s="2" customFormat="1" ht="16.5" customHeight="1">
      <c r="A375" s="39"/>
      <c r="B375" s="40"/>
      <c r="C375" s="269" t="s">
        <v>636</v>
      </c>
      <c r="D375" s="269" t="s">
        <v>297</v>
      </c>
      <c r="E375" s="270" t="s">
        <v>637</v>
      </c>
      <c r="F375" s="271" t="s">
        <v>638</v>
      </c>
      <c r="G375" s="272" t="s">
        <v>434</v>
      </c>
      <c r="H375" s="273">
        <v>1</v>
      </c>
      <c r="I375" s="274"/>
      <c r="J375" s="275">
        <f>ROUND(I375*H375,2)</f>
        <v>0</v>
      </c>
      <c r="K375" s="276"/>
      <c r="L375" s="277"/>
      <c r="M375" s="278" t="s">
        <v>1</v>
      </c>
      <c r="N375" s="279" t="s">
        <v>45</v>
      </c>
      <c r="O375" s="92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562</v>
      </c>
      <c r="AT375" s="230" t="s">
        <v>297</v>
      </c>
      <c r="AU375" s="230" t="s">
        <v>90</v>
      </c>
      <c r="AY375" s="18" t="s">
        <v>195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88</v>
      </c>
      <c r="BK375" s="231">
        <f>ROUND(I375*H375,2)</f>
        <v>0</v>
      </c>
      <c r="BL375" s="18" t="s">
        <v>489</v>
      </c>
      <c r="BM375" s="230" t="s">
        <v>639</v>
      </c>
    </row>
    <row r="376" s="2" customFormat="1" ht="16.5" customHeight="1">
      <c r="A376" s="39"/>
      <c r="B376" s="40"/>
      <c r="C376" s="218" t="s">
        <v>640</v>
      </c>
      <c r="D376" s="218" t="s">
        <v>198</v>
      </c>
      <c r="E376" s="219" t="s">
        <v>641</v>
      </c>
      <c r="F376" s="220" t="s">
        <v>642</v>
      </c>
      <c r="G376" s="221" t="s">
        <v>113</v>
      </c>
      <c r="H376" s="222">
        <v>2</v>
      </c>
      <c r="I376" s="223"/>
      <c r="J376" s="224">
        <f>ROUND(I376*H376,2)</f>
        <v>0</v>
      </c>
      <c r="K376" s="225"/>
      <c r="L376" s="45"/>
      <c r="M376" s="226" t="s">
        <v>1</v>
      </c>
      <c r="N376" s="227" t="s">
        <v>45</v>
      </c>
      <c r="O376" s="92"/>
      <c r="P376" s="228">
        <f>O376*H376</f>
        <v>0</v>
      </c>
      <c r="Q376" s="228">
        <v>0.00079000000000000001</v>
      </c>
      <c r="R376" s="228">
        <f>Q376*H376</f>
        <v>0.00158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489</v>
      </c>
      <c r="AT376" s="230" t="s">
        <v>198</v>
      </c>
      <c r="AU376" s="230" t="s">
        <v>90</v>
      </c>
      <c r="AY376" s="18" t="s">
        <v>195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88</v>
      </c>
      <c r="BK376" s="231">
        <f>ROUND(I376*H376,2)</f>
        <v>0</v>
      </c>
      <c r="BL376" s="18" t="s">
        <v>489</v>
      </c>
      <c r="BM376" s="230" t="s">
        <v>643</v>
      </c>
    </row>
    <row r="377" s="2" customFormat="1" ht="16.5" customHeight="1">
      <c r="A377" s="39"/>
      <c r="B377" s="40"/>
      <c r="C377" s="269" t="s">
        <v>644</v>
      </c>
      <c r="D377" s="269" t="s">
        <v>297</v>
      </c>
      <c r="E377" s="270" t="s">
        <v>645</v>
      </c>
      <c r="F377" s="271" t="s">
        <v>646</v>
      </c>
      <c r="G377" s="272" t="s">
        <v>113</v>
      </c>
      <c r="H377" s="273">
        <v>2</v>
      </c>
      <c r="I377" s="274"/>
      <c r="J377" s="275">
        <f>ROUND(I377*H377,2)</f>
        <v>0</v>
      </c>
      <c r="K377" s="276"/>
      <c r="L377" s="277"/>
      <c r="M377" s="278" t="s">
        <v>1</v>
      </c>
      <c r="N377" s="279" t="s">
        <v>45</v>
      </c>
      <c r="O377" s="92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562</v>
      </c>
      <c r="AT377" s="230" t="s">
        <v>297</v>
      </c>
      <c r="AU377" s="230" t="s">
        <v>90</v>
      </c>
      <c r="AY377" s="18" t="s">
        <v>195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88</v>
      </c>
      <c r="BK377" s="231">
        <f>ROUND(I377*H377,2)</f>
        <v>0</v>
      </c>
      <c r="BL377" s="18" t="s">
        <v>489</v>
      </c>
      <c r="BM377" s="230" t="s">
        <v>647</v>
      </c>
    </row>
    <row r="378" s="2" customFormat="1" ht="16.5" customHeight="1">
      <c r="A378" s="39"/>
      <c r="B378" s="40"/>
      <c r="C378" s="218" t="s">
        <v>648</v>
      </c>
      <c r="D378" s="218" t="s">
        <v>198</v>
      </c>
      <c r="E378" s="219" t="s">
        <v>649</v>
      </c>
      <c r="F378" s="220" t="s">
        <v>650</v>
      </c>
      <c r="G378" s="221" t="s">
        <v>434</v>
      </c>
      <c r="H378" s="222">
        <v>2</v>
      </c>
      <c r="I378" s="223"/>
      <c r="J378" s="224">
        <f>ROUND(I378*H378,2)</f>
        <v>0</v>
      </c>
      <c r="K378" s="225"/>
      <c r="L378" s="45"/>
      <c r="M378" s="226" t="s">
        <v>1</v>
      </c>
      <c r="N378" s="227" t="s">
        <v>45</v>
      </c>
      <c r="O378" s="92"/>
      <c r="P378" s="228">
        <f>O378*H378</f>
        <v>0</v>
      </c>
      <c r="Q378" s="228">
        <v>0</v>
      </c>
      <c r="R378" s="228">
        <f>Q378*H378</f>
        <v>0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489</v>
      </c>
      <c r="AT378" s="230" t="s">
        <v>198</v>
      </c>
      <c r="AU378" s="230" t="s">
        <v>90</v>
      </c>
      <c r="AY378" s="18" t="s">
        <v>195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88</v>
      </c>
      <c r="BK378" s="231">
        <f>ROUND(I378*H378,2)</f>
        <v>0</v>
      </c>
      <c r="BL378" s="18" t="s">
        <v>489</v>
      </c>
      <c r="BM378" s="230" t="s">
        <v>651</v>
      </c>
    </row>
    <row r="379" s="2" customFormat="1" ht="16.5" customHeight="1">
      <c r="A379" s="39"/>
      <c r="B379" s="40"/>
      <c r="C379" s="269" t="s">
        <v>652</v>
      </c>
      <c r="D379" s="269" t="s">
        <v>297</v>
      </c>
      <c r="E379" s="270" t="s">
        <v>653</v>
      </c>
      <c r="F379" s="271" t="s">
        <v>654</v>
      </c>
      <c r="G379" s="272" t="s">
        <v>655</v>
      </c>
      <c r="H379" s="273">
        <v>2</v>
      </c>
      <c r="I379" s="274"/>
      <c r="J379" s="275">
        <f>ROUND(I379*H379,2)</f>
        <v>0</v>
      </c>
      <c r="K379" s="276"/>
      <c r="L379" s="277"/>
      <c r="M379" s="278" t="s">
        <v>1</v>
      </c>
      <c r="N379" s="279" t="s">
        <v>45</v>
      </c>
      <c r="O379" s="92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562</v>
      </c>
      <c r="AT379" s="230" t="s">
        <v>297</v>
      </c>
      <c r="AU379" s="230" t="s">
        <v>90</v>
      </c>
      <c r="AY379" s="18" t="s">
        <v>195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88</v>
      </c>
      <c r="BK379" s="231">
        <f>ROUND(I379*H379,2)</f>
        <v>0</v>
      </c>
      <c r="BL379" s="18" t="s">
        <v>489</v>
      </c>
      <c r="BM379" s="230" t="s">
        <v>656</v>
      </c>
    </row>
    <row r="380" s="2" customFormat="1">
      <c r="A380" s="39"/>
      <c r="B380" s="40"/>
      <c r="C380" s="41"/>
      <c r="D380" s="234" t="s">
        <v>259</v>
      </c>
      <c r="E380" s="41"/>
      <c r="F380" s="265" t="s">
        <v>657</v>
      </c>
      <c r="G380" s="41"/>
      <c r="H380" s="41"/>
      <c r="I380" s="266"/>
      <c r="J380" s="41"/>
      <c r="K380" s="41"/>
      <c r="L380" s="45"/>
      <c r="M380" s="267"/>
      <c r="N380" s="268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259</v>
      </c>
      <c r="AU380" s="18" t="s">
        <v>90</v>
      </c>
    </row>
    <row r="381" s="2" customFormat="1" ht="16.5" customHeight="1">
      <c r="A381" s="39"/>
      <c r="B381" s="40"/>
      <c r="C381" s="218" t="s">
        <v>658</v>
      </c>
      <c r="D381" s="218" t="s">
        <v>198</v>
      </c>
      <c r="E381" s="219" t="s">
        <v>659</v>
      </c>
      <c r="F381" s="220" t="s">
        <v>660</v>
      </c>
      <c r="G381" s="221" t="s">
        <v>434</v>
      </c>
      <c r="H381" s="222">
        <v>2</v>
      </c>
      <c r="I381" s="223"/>
      <c r="J381" s="224">
        <f>ROUND(I381*H381,2)</f>
        <v>0</v>
      </c>
      <c r="K381" s="225"/>
      <c r="L381" s="45"/>
      <c r="M381" s="226" t="s">
        <v>1</v>
      </c>
      <c r="N381" s="227" t="s">
        <v>45</v>
      </c>
      <c r="O381" s="92"/>
      <c r="P381" s="228">
        <f>O381*H381</f>
        <v>0</v>
      </c>
      <c r="Q381" s="228">
        <v>0.0037200000000000002</v>
      </c>
      <c r="R381" s="228">
        <f>Q381*H381</f>
        <v>0.0074400000000000004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489</v>
      </c>
      <c r="AT381" s="230" t="s">
        <v>198</v>
      </c>
      <c r="AU381" s="230" t="s">
        <v>90</v>
      </c>
      <c r="AY381" s="18" t="s">
        <v>195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88</v>
      </c>
      <c r="BK381" s="231">
        <f>ROUND(I381*H381,2)</f>
        <v>0</v>
      </c>
      <c r="BL381" s="18" t="s">
        <v>489</v>
      </c>
      <c r="BM381" s="230" t="s">
        <v>661</v>
      </c>
    </row>
    <row r="382" s="2" customFormat="1" ht="16.5" customHeight="1">
      <c r="A382" s="39"/>
      <c r="B382" s="40"/>
      <c r="C382" s="218" t="s">
        <v>662</v>
      </c>
      <c r="D382" s="218" t="s">
        <v>198</v>
      </c>
      <c r="E382" s="219" t="s">
        <v>663</v>
      </c>
      <c r="F382" s="220" t="s">
        <v>664</v>
      </c>
      <c r="G382" s="221" t="s">
        <v>434</v>
      </c>
      <c r="H382" s="222">
        <v>2</v>
      </c>
      <c r="I382" s="223"/>
      <c r="J382" s="224">
        <f>ROUND(I382*H382,2)</f>
        <v>0</v>
      </c>
      <c r="K382" s="225"/>
      <c r="L382" s="45"/>
      <c r="M382" s="226" t="s">
        <v>1</v>
      </c>
      <c r="N382" s="227" t="s">
        <v>45</v>
      </c>
      <c r="O382" s="92"/>
      <c r="P382" s="228">
        <f>O382*H382</f>
        <v>0</v>
      </c>
      <c r="Q382" s="228">
        <v>0.0037200000000000002</v>
      </c>
      <c r="R382" s="228">
        <f>Q382*H382</f>
        <v>0.0074400000000000004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489</v>
      </c>
      <c r="AT382" s="230" t="s">
        <v>198</v>
      </c>
      <c r="AU382" s="230" t="s">
        <v>90</v>
      </c>
      <c r="AY382" s="18" t="s">
        <v>195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88</v>
      </c>
      <c r="BK382" s="231">
        <f>ROUND(I382*H382,2)</f>
        <v>0</v>
      </c>
      <c r="BL382" s="18" t="s">
        <v>489</v>
      </c>
      <c r="BM382" s="230" t="s">
        <v>665</v>
      </c>
    </row>
    <row r="383" s="2" customFormat="1" ht="16.5" customHeight="1">
      <c r="A383" s="39"/>
      <c r="B383" s="40"/>
      <c r="C383" s="218" t="s">
        <v>666</v>
      </c>
      <c r="D383" s="218" t="s">
        <v>198</v>
      </c>
      <c r="E383" s="219" t="s">
        <v>667</v>
      </c>
      <c r="F383" s="220" t="s">
        <v>668</v>
      </c>
      <c r="G383" s="221" t="s">
        <v>434</v>
      </c>
      <c r="H383" s="222">
        <v>1</v>
      </c>
      <c r="I383" s="223"/>
      <c r="J383" s="224">
        <f>ROUND(I383*H383,2)</f>
        <v>0</v>
      </c>
      <c r="K383" s="225"/>
      <c r="L383" s="45"/>
      <c r="M383" s="226" t="s">
        <v>1</v>
      </c>
      <c r="N383" s="227" t="s">
        <v>45</v>
      </c>
      <c r="O383" s="92"/>
      <c r="P383" s="228">
        <f>O383*H383</f>
        <v>0</v>
      </c>
      <c r="Q383" s="228">
        <v>0.0037200000000000002</v>
      </c>
      <c r="R383" s="228">
        <f>Q383*H383</f>
        <v>0.0037200000000000002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489</v>
      </c>
      <c r="AT383" s="230" t="s">
        <v>198</v>
      </c>
      <c r="AU383" s="230" t="s">
        <v>90</v>
      </c>
      <c r="AY383" s="18" t="s">
        <v>195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88</v>
      </c>
      <c r="BK383" s="231">
        <f>ROUND(I383*H383,2)</f>
        <v>0</v>
      </c>
      <c r="BL383" s="18" t="s">
        <v>489</v>
      </c>
      <c r="BM383" s="230" t="s">
        <v>669</v>
      </c>
    </row>
    <row r="384" s="2" customFormat="1" ht="16.5" customHeight="1">
      <c r="A384" s="39"/>
      <c r="B384" s="40"/>
      <c r="C384" s="269" t="s">
        <v>670</v>
      </c>
      <c r="D384" s="269" t="s">
        <v>297</v>
      </c>
      <c r="E384" s="270" t="s">
        <v>671</v>
      </c>
      <c r="F384" s="271" t="s">
        <v>672</v>
      </c>
      <c r="G384" s="272" t="s">
        <v>655</v>
      </c>
      <c r="H384" s="273">
        <v>1</v>
      </c>
      <c r="I384" s="274"/>
      <c r="J384" s="275">
        <f>ROUND(I384*H384,2)</f>
        <v>0</v>
      </c>
      <c r="K384" s="276"/>
      <c r="L384" s="277"/>
      <c r="M384" s="278" t="s">
        <v>1</v>
      </c>
      <c r="N384" s="279" t="s">
        <v>45</v>
      </c>
      <c r="O384" s="92"/>
      <c r="P384" s="228">
        <f>O384*H384</f>
        <v>0</v>
      </c>
      <c r="Q384" s="228">
        <v>0</v>
      </c>
      <c r="R384" s="228">
        <f>Q384*H384</f>
        <v>0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562</v>
      </c>
      <c r="AT384" s="230" t="s">
        <v>297</v>
      </c>
      <c r="AU384" s="230" t="s">
        <v>90</v>
      </c>
      <c r="AY384" s="18" t="s">
        <v>195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88</v>
      </c>
      <c r="BK384" s="231">
        <f>ROUND(I384*H384,2)</f>
        <v>0</v>
      </c>
      <c r="BL384" s="18" t="s">
        <v>489</v>
      </c>
      <c r="BM384" s="230" t="s">
        <v>673</v>
      </c>
    </row>
    <row r="385" s="2" customFormat="1" ht="16.5" customHeight="1">
      <c r="A385" s="39"/>
      <c r="B385" s="40"/>
      <c r="C385" s="218" t="s">
        <v>674</v>
      </c>
      <c r="D385" s="218" t="s">
        <v>198</v>
      </c>
      <c r="E385" s="219" t="s">
        <v>675</v>
      </c>
      <c r="F385" s="220" t="s">
        <v>676</v>
      </c>
      <c r="G385" s="221" t="s">
        <v>677</v>
      </c>
      <c r="H385" s="222">
        <v>1</v>
      </c>
      <c r="I385" s="223"/>
      <c r="J385" s="224">
        <f>ROUND(I385*H385,2)</f>
        <v>0</v>
      </c>
      <c r="K385" s="225"/>
      <c r="L385" s="45"/>
      <c r="M385" s="226" t="s">
        <v>1</v>
      </c>
      <c r="N385" s="227" t="s">
        <v>45</v>
      </c>
      <c r="O385" s="92"/>
      <c r="P385" s="228">
        <f>O385*H385</f>
        <v>0</v>
      </c>
      <c r="Q385" s="228">
        <v>0</v>
      </c>
      <c r="R385" s="228">
        <f>Q385*H385</f>
        <v>0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489</v>
      </c>
      <c r="AT385" s="230" t="s">
        <v>198</v>
      </c>
      <c r="AU385" s="230" t="s">
        <v>90</v>
      </c>
      <c r="AY385" s="18" t="s">
        <v>195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88</v>
      </c>
      <c r="BK385" s="231">
        <f>ROUND(I385*H385,2)</f>
        <v>0</v>
      </c>
      <c r="BL385" s="18" t="s">
        <v>489</v>
      </c>
      <c r="BM385" s="230" t="s">
        <v>678</v>
      </c>
    </row>
    <row r="386" s="2" customFormat="1" ht="16.5" customHeight="1">
      <c r="A386" s="39"/>
      <c r="B386" s="40"/>
      <c r="C386" s="218" t="s">
        <v>679</v>
      </c>
      <c r="D386" s="218" t="s">
        <v>198</v>
      </c>
      <c r="E386" s="219" t="s">
        <v>680</v>
      </c>
      <c r="F386" s="220" t="s">
        <v>681</v>
      </c>
      <c r="G386" s="221" t="s">
        <v>655</v>
      </c>
      <c r="H386" s="222">
        <v>1</v>
      </c>
      <c r="I386" s="223"/>
      <c r="J386" s="224">
        <f>ROUND(I386*H386,2)</f>
        <v>0</v>
      </c>
      <c r="K386" s="225"/>
      <c r="L386" s="45"/>
      <c r="M386" s="226" t="s">
        <v>1</v>
      </c>
      <c r="N386" s="227" t="s">
        <v>45</v>
      </c>
      <c r="O386" s="92"/>
      <c r="P386" s="228">
        <f>O386*H386</f>
        <v>0</v>
      </c>
      <c r="Q386" s="228">
        <v>0</v>
      </c>
      <c r="R386" s="228">
        <f>Q386*H386</f>
        <v>0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489</v>
      </c>
      <c r="AT386" s="230" t="s">
        <v>198</v>
      </c>
      <c r="AU386" s="230" t="s">
        <v>90</v>
      </c>
      <c r="AY386" s="18" t="s">
        <v>195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88</v>
      </c>
      <c r="BK386" s="231">
        <f>ROUND(I386*H386,2)</f>
        <v>0</v>
      </c>
      <c r="BL386" s="18" t="s">
        <v>489</v>
      </c>
      <c r="BM386" s="230" t="s">
        <v>682</v>
      </c>
    </row>
    <row r="387" s="2" customFormat="1" ht="16.5" customHeight="1">
      <c r="A387" s="39"/>
      <c r="B387" s="40"/>
      <c r="C387" s="218" t="s">
        <v>683</v>
      </c>
      <c r="D387" s="218" t="s">
        <v>198</v>
      </c>
      <c r="E387" s="219" t="s">
        <v>684</v>
      </c>
      <c r="F387" s="220" t="s">
        <v>685</v>
      </c>
      <c r="G387" s="221" t="s">
        <v>655</v>
      </c>
      <c r="H387" s="222">
        <v>1</v>
      </c>
      <c r="I387" s="223"/>
      <c r="J387" s="224">
        <f>ROUND(I387*H387,2)</f>
        <v>0</v>
      </c>
      <c r="K387" s="225"/>
      <c r="L387" s="45"/>
      <c r="M387" s="226" t="s">
        <v>1</v>
      </c>
      <c r="N387" s="227" t="s">
        <v>45</v>
      </c>
      <c r="O387" s="92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489</v>
      </c>
      <c r="AT387" s="230" t="s">
        <v>198</v>
      </c>
      <c r="AU387" s="230" t="s">
        <v>90</v>
      </c>
      <c r="AY387" s="18" t="s">
        <v>195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88</v>
      </c>
      <c r="BK387" s="231">
        <f>ROUND(I387*H387,2)</f>
        <v>0</v>
      </c>
      <c r="BL387" s="18" t="s">
        <v>489</v>
      </c>
      <c r="BM387" s="230" t="s">
        <v>686</v>
      </c>
    </row>
    <row r="388" s="2" customFormat="1" ht="16.5" customHeight="1">
      <c r="A388" s="39"/>
      <c r="B388" s="40"/>
      <c r="C388" s="218" t="s">
        <v>687</v>
      </c>
      <c r="D388" s="218" t="s">
        <v>198</v>
      </c>
      <c r="E388" s="219" t="s">
        <v>688</v>
      </c>
      <c r="F388" s="220" t="s">
        <v>689</v>
      </c>
      <c r="G388" s="221" t="s">
        <v>130</v>
      </c>
      <c r="H388" s="222">
        <v>5</v>
      </c>
      <c r="I388" s="223"/>
      <c r="J388" s="224">
        <f>ROUND(I388*H388,2)</f>
        <v>0</v>
      </c>
      <c r="K388" s="225"/>
      <c r="L388" s="45"/>
      <c r="M388" s="226" t="s">
        <v>1</v>
      </c>
      <c r="N388" s="227" t="s">
        <v>45</v>
      </c>
      <c r="O388" s="92"/>
      <c r="P388" s="228">
        <f>O388*H388</f>
        <v>0</v>
      </c>
      <c r="Q388" s="228">
        <v>0</v>
      </c>
      <c r="R388" s="228">
        <f>Q388*H388</f>
        <v>0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489</v>
      </c>
      <c r="AT388" s="230" t="s">
        <v>198</v>
      </c>
      <c r="AU388" s="230" t="s">
        <v>90</v>
      </c>
      <c r="AY388" s="18" t="s">
        <v>195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88</v>
      </c>
      <c r="BK388" s="231">
        <f>ROUND(I388*H388,2)</f>
        <v>0</v>
      </c>
      <c r="BL388" s="18" t="s">
        <v>489</v>
      </c>
      <c r="BM388" s="230" t="s">
        <v>690</v>
      </c>
    </row>
    <row r="389" s="2" customFormat="1" ht="16.5" customHeight="1">
      <c r="A389" s="39"/>
      <c r="B389" s="40"/>
      <c r="C389" s="218" t="s">
        <v>691</v>
      </c>
      <c r="D389" s="218" t="s">
        <v>198</v>
      </c>
      <c r="E389" s="219" t="s">
        <v>692</v>
      </c>
      <c r="F389" s="220" t="s">
        <v>693</v>
      </c>
      <c r="G389" s="221" t="s">
        <v>655</v>
      </c>
      <c r="H389" s="222">
        <v>1</v>
      </c>
      <c r="I389" s="223"/>
      <c r="J389" s="224">
        <f>ROUND(I389*H389,2)</f>
        <v>0</v>
      </c>
      <c r="K389" s="225"/>
      <c r="L389" s="45"/>
      <c r="M389" s="226" t="s">
        <v>1</v>
      </c>
      <c r="N389" s="227" t="s">
        <v>45</v>
      </c>
      <c r="O389" s="92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489</v>
      </c>
      <c r="AT389" s="230" t="s">
        <v>198</v>
      </c>
      <c r="AU389" s="230" t="s">
        <v>90</v>
      </c>
      <c r="AY389" s="18" t="s">
        <v>195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88</v>
      </c>
      <c r="BK389" s="231">
        <f>ROUND(I389*H389,2)</f>
        <v>0</v>
      </c>
      <c r="BL389" s="18" t="s">
        <v>489</v>
      </c>
      <c r="BM389" s="230" t="s">
        <v>694</v>
      </c>
    </row>
    <row r="390" s="2" customFormat="1">
      <c r="A390" s="39"/>
      <c r="B390" s="40"/>
      <c r="C390" s="41"/>
      <c r="D390" s="234" t="s">
        <v>259</v>
      </c>
      <c r="E390" s="41"/>
      <c r="F390" s="265" t="s">
        <v>695</v>
      </c>
      <c r="G390" s="41"/>
      <c r="H390" s="41"/>
      <c r="I390" s="266"/>
      <c r="J390" s="41"/>
      <c r="K390" s="41"/>
      <c r="L390" s="45"/>
      <c r="M390" s="267"/>
      <c r="N390" s="268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259</v>
      </c>
      <c r="AU390" s="18" t="s">
        <v>90</v>
      </c>
    </row>
    <row r="391" s="12" customFormat="1" ht="22.8" customHeight="1">
      <c r="A391" s="12"/>
      <c r="B391" s="203"/>
      <c r="C391" s="204"/>
      <c r="D391" s="205" t="s">
        <v>79</v>
      </c>
      <c r="E391" s="216" t="s">
        <v>696</v>
      </c>
      <c r="F391" s="216" t="s">
        <v>697</v>
      </c>
      <c r="G391" s="204"/>
      <c r="H391" s="204"/>
      <c r="I391" s="207"/>
      <c r="J391" s="217">
        <f>BK391</f>
        <v>0</v>
      </c>
      <c r="K391" s="204"/>
      <c r="L391" s="208"/>
      <c r="M391" s="209"/>
      <c r="N391" s="210"/>
      <c r="O391" s="210"/>
      <c r="P391" s="211">
        <f>SUM(P392:P399)</f>
        <v>0</v>
      </c>
      <c r="Q391" s="210"/>
      <c r="R391" s="211">
        <f>SUM(R392:R399)</f>
        <v>0.0020400000000000001</v>
      </c>
      <c r="S391" s="210"/>
      <c r="T391" s="212">
        <f>SUM(T392:T399)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3" t="s">
        <v>127</v>
      </c>
      <c r="AT391" s="214" t="s">
        <v>79</v>
      </c>
      <c r="AU391" s="214" t="s">
        <v>88</v>
      </c>
      <c r="AY391" s="213" t="s">
        <v>195</v>
      </c>
      <c r="BK391" s="215">
        <f>SUM(BK392:BK399)</f>
        <v>0</v>
      </c>
    </row>
    <row r="392" s="2" customFormat="1" ht="24.15" customHeight="1">
      <c r="A392" s="39"/>
      <c r="B392" s="40"/>
      <c r="C392" s="218" t="s">
        <v>698</v>
      </c>
      <c r="D392" s="218" t="s">
        <v>198</v>
      </c>
      <c r="E392" s="219" t="s">
        <v>699</v>
      </c>
      <c r="F392" s="220" t="s">
        <v>700</v>
      </c>
      <c r="G392" s="221" t="s">
        <v>655</v>
      </c>
      <c r="H392" s="222">
        <v>1</v>
      </c>
      <c r="I392" s="223"/>
      <c r="J392" s="224">
        <f>ROUND(I392*H392,2)</f>
        <v>0</v>
      </c>
      <c r="K392" s="225"/>
      <c r="L392" s="45"/>
      <c r="M392" s="226" t="s">
        <v>1</v>
      </c>
      <c r="N392" s="227" t="s">
        <v>45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489</v>
      </c>
      <c r="AT392" s="230" t="s">
        <v>198</v>
      </c>
      <c r="AU392" s="230" t="s">
        <v>90</v>
      </c>
      <c r="AY392" s="18" t="s">
        <v>195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88</v>
      </c>
      <c r="BK392" s="231">
        <f>ROUND(I392*H392,2)</f>
        <v>0</v>
      </c>
      <c r="BL392" s="18" t="s">
        <v>489</v>
      </c>
      <c r="BM392" s="230" t="s">
        <v>701</v>
      </c>
    </row>
    <row r="393" s="2" customFormat="1">
      <c r="A393" s="39"/>
      <c r="B393" s="40"/>
      <c r="C393" s="41"/>
      <c r="D393" s="234" t="s">
        <v>259</v>
      </c>
      <c r="E393" s="41"/>
      <c r="F393" s="265" t="s">
        <v>702</v>
      </c>
      <c r="G393" s="41"/>
      <c r="H393" s="41"/>
      <c r="I393" s="266"/>
      <c r="J393" s="41"/>
      <c r="K393" s="41"/>
      <c r="L393" s="45"/>
      <c r="M393" s="267"/>
      <c r="N393" s="268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259</v>
      </c>
      <c r="AU393" s="18" t="s">
        <v>90</v>
      </c>
    </row>
    <row r="394" s="2" customFormat="1" ht="16.5" customHeight="1">
      <c r="A394" s="39"/>
      <c r="B394" s="40"/>
      <c r="C394" s="218" t="s">
        <v>703</v>
      </c>
      <c r="D394" s="218" t="s">
        <v>198</v>
      </c>
      <c r="E394" s="219" t="s">
        <v>704</v>
      </c>
      <c r="F394" s="220" t="s">
        <v>705</v>
      </c>
      <c r="G394" s="221" t="s">
        <v>434</v>
      </c>
      <c r="H394" s="222">
        <v>2</v>
      </c>
      <c r="I394" s="223"/>
      <c r="J394" s="224">
        <f>ROUND(I394*H394,2)</f>
        <v>0</v>
      </c>
      <c r="K394" s="225"/>
      <c r="L394" s="45"/>
      <c r="M394" s="226" t="s">
        <v>1</v>
      </c>
      <c r="N394" s="227" t="s">
        <v>45</v>
      </c>
      <c r="O394" s="92"/>
      <c r="P394" s="228">
        <f>O394*H394</f>
        <v>0</v>
      </c>
      <c r="Q394" s="228">
        <v>0</v>
      </c>
      <c r="R394" s="228">
        <f>Q394*H394</f>
        <v>0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489</v>
      </c>
      <c r="AT394" s="230" t="s">
        <v>198</v>
      </c>
      <c r="AU394" s="230" t="s">
        <v>90</v>
      </c>
      <c r="AY394" s="18" t="s">
        <v>195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88</v>
      </c>
      <c r="BK394" s="231">
        <f>ROUND(I394*H394,2)</f>
        <v>0</v>
      </c>
      <c r="BL394" s="18" t="s">
        <v>489</v>
      </c>
      <c r="BM394" s="230" t="s">
        <v>706</v>
      </c>
    </row>
    <row r="395" s="2" customFormat="1" ht="16.5" customHeight="1">
      <c r="A395" s="39"/>
      <c r="B395" s="40"/>
      <c r="C395" s="218" t="s">
        <v>707</v>
      </c>
      <c r="D395" s="218" t="s">
        <v>198</v>
      </c>
      <c r="E395" s="219" t="s">
        <v>708</v>
      </c>
      <c r="F395" s="220" t="s">
        <v>709</v>
      </c>
      <c r="G395" s="221" t="s">
        <v>434</v>
      </c>
      <c r="H395" s="222">
        <v>2</v>
      </c>
      <c r="I395" s="223"/>
      <c r="J395" s="224">
        <f>ROUND(I395*H395,2)</f>
        <v>0</v>
      </c>
      <c r="K395" s="225"/>
      <c r="L395" s="45"/>
      <c r="M395" s="226" t="s">
        <v>1</v>
      </c>
      <c r="N395" s="227" t="s">
        <v>45</v>
      </c>
      <c r="O395" s="92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489</v>
      </c>
      <c r="AT395" s="230" t="s">
        <v>198</v>
      </c>
      <c r="AU395" s="230" t="s">
        <v>90</v>
      </c>
      <c r="AY395" s="18" t="s">
        <v>195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88</v>
      </c>
      <c r="BK395" s="231">
        <f>ROUND(I395*H395,2)</f>
        <v>0</v>
      </c>
      <c r="BL395" s="18" t="s">
        <v>489</v>
      </c>
      <c r="BM395" s="230" t="s">
        <v>710</v>
      </c>
    </row>
    <row r="396" s="2" customFormat="1" ht="21.75" customHeight="1">
      <c r="A396" s="39"/>
      <c r="B396" s="40"/>
      <c r="C396" s="218" t="s">
        <v>711</v>
      </c>
      <c r="D396" s="218" t="s">
        <v>198</v>
      </c>
      <c r="E396" s="219" t="s">
        <v>712</v>
      </c>
      <c r="F396" s="220" t="s">
        <v>713</v>
      </c>
      <c r="G396" s="221" t="s">
        <v>130</v>
      </c>
      <c r="H396" s="222">
        <v>2</v>
      </c>
      <c r="I396" s="223"/>
      <c r="J396" s="224">
        <f>ROUND(I396*H396,2)</f>
        <v>0</v>
      </c>
      <c r="K396" s="225"/>
      <c r="L396" s="45"/>
      <c r="M396" s="226" t="s">
        <v>1</v>
      </c>
      <c r="N396" s="227" t="s">
        <v>45</v>
      </c>
      <c r="O396" s="92"/>
      <c r="P396" s="228">
        <f>O396*H396</f>
        <v>0</v>
      </c>
      <c r="Q396" s="228">
        <v>0</v>
      </c>
      <c r="R396" s="228">
        <f>Q396*H396</f>
        <v>0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489</v>
      </c>
      <c r="AT396" s="230" t="s">
        <v>198</v>
      </c>
      <c r="AU396" s="230" t="s">
        <v>90</v>
      </c>
      <c r="AY396" s="18" t="s">
        <v>195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88</v>
      </c>
      <c r="BK396" s="231">
        <f>ROUND(I396*H396,2)</f>
        <v>0</v>
      </c>
      <c r="BL396" s="18" t="s">
        <v>489</v>
      </c>
      <c r="BM396" s="230" t="s">
        <v>714</v>
      </c>
    </row>
    <row r="397" s="14" customFormat="1">
      <c r="A397" s="14"/>
      <c r="B397" s="243"/>
      <c r="C397" s="244"/>
      <c r="D397" s="234" t="s">
        <v>202</v>
      </c>
      <c r="E397" s="245" t="s">
        <v>1</v>
      </c>
      <c r="F397" s="246" t="s">
        <v>715</v>
      </c>
      <c r="G397" s="244"/>
      <c r="H397" s="247">
        <v>2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3" t="s">
        <v>202</v>
      </c>
      <c r="AU397" s="253" t="s">
        <v>90</v>
      </c>
      <c r="AV397" s="14" t="s">
        <v>90</v>
      </c>
      <c r="AW397" s="14" t="s">
        <v>36</v>
      </c>
      <c r="AX397" s="14" t="s">
        <v>88</v>
      </c>
      <c r="AY397" s="253" t="s">
        <v>195</v>
      </c>
    </row>
    <row r="398" s="2" customFormat="1" ht="24.15" customHeight="1">
      <c r="A398" s="39"/>
      <c r="B398" s="40"/>
      <c r="C398" s="218" t="s">
        <v>716</v>
      </c>
      <c r="D398" s="218" t="s">
        <v>198</v>
      </c>
      <c r="E398" s="219" t="s">
        <v>717</v>
      </c>
      <c r="F398" s="220" t="s">
        <v>718</v>
      </c>
      <c r="G398" s="221" t="s">
        <v>434</v>
      </c>
      <c r="H398" s="222">
        <v>2</v>
      </c>
      <c r="I398" s="223"/>
      <c r="J398" s="224">
        <f>ROUND(I398*H398,2)</f>
        <v>0</v>
      </c>
      <c r="K398" s="225"/>
      <c r="L398" s="45"/>
      <c r="M398" s="226" t="s">
        <v>1</v>
      </c>
      <c r="N398" s="227" t="s">
        <v>45</v>
      </c>
      <c r="O398" s="92"/>
      <c r="P398" s="228">
        <f>O398*H398</f>
        <v>0</v>
      </c>
      <c r="Q398" s="228">
        <v>0.0010200000000000001</v>
      </c>
      <c r="R398" s="228">
        <f>Q398*H398</f>
        <v>0.0020400000000000001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489</v>
      </c>
      <c r="AT398" s="230" t="s">
        <v>198</v>
      </c>
      <c r="AU398" s="230" t="s">
        <v>90</v>
      </c>
      <c r="AY398" s="18" t="s">
        <v>195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88</v>
      </c>
      <c r="BK398" s="231">
        <f>ROUND(I398*H398,2)</f>
        <v>0</v>
      </c>
      <c r="BL398" s="18" t="s">
        <v>489</v>
      </c>
      <c r="BM398" s="230" t="s">
        <v>719</v>
      </c>
    </row>
    <row r="399" s="2" customFormat="1" ht="24.15" customHeight="1">
      <c r="A399" s="39"/>
      <c r="B399" s="40"/>
      <c r="C399" s="269" t="s">
        <v>720</v>
      </c>
      <c r="D399" s="269" t="s">
        <v>297</v>
      </c>
      <c r="E399" s="270" t="s">
        <v>721</v>
      </c>
      <c r="F399" s="271" t="s">
        <v>722</v>
      </c>
      <c r="G399" s="272" t="s">
        <v>434</v>
      </c>
      <c r="H399" s="273">
        <v>2</v>
      </c>
      <c r="I399" s="274"/>
      <c r="J399" s="275">
        <f>ROUND(I399*H399,2)</f>
        <v>0</v>
      </c>
      <c r="K399" s="276"/>
      <c r="L399" s="277"/>
      <c r="M399" s="278" t="s">
        <v>1</v>
      </c>
      <c r="N399" s="279" t="s">
        <v>45</v>
      </c>
      <c r="O399" s="92"/>
      <c r="P399" s="228">
        <f>O399*H399</f>
        <v>0</v>
      </c>
      <c r="Q399" s="228">
        <v>0</v>
      </c>
      <c r="R399" s="228">
        <f>Q399*H399</f>
        <v>0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562</v>
      </c>
      <c r="AT399" s="230" t="s">
        <v>297</v>
      </c>
      <c r="AU399" s="230" t="s">
        <v>90</v>
      </c>
      <c r="AY399" s="18" t="s">
        <v>195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88</v>
      </c>
      <c r="BK399" s="231">
        <f>ROUND(I399*H399,2)</f>
        <v>0</v>
      </c>
      <c r="BL399" s="18" t="s">
        <v>489</v>
      </c>
      <c r="BM399" s="230" t="s">
        <v>723</v>
      </c>
    </row>
    <row r="400" s="12" customFormat="1" ht="22.8" customHeight="1">
      <c r="A400" s="12"/>
      <c r="B400" s="203"/>
      <c r="C400" s="204"/>
      <c r="D400" s="205" t="s">
        <v>79</v>
      </c>
      <c r="E400" s="216" t="s">
        <v>724</v>
      </c>
      <c r="F400" s="216" t="s">
        <v>725</v>
      </c>
      <c r="G400" s="204"/>
      <c r="H400" s="204"/>
      <c r="I400" s="207"/>
      <c r="J400" s="217">
        <f>BK400</f>
        <v>0</v>
      </c>
      <c r="K400" s="204"/>
      <c r="L400" s="208"/>
      <c r="M400" s="209"/>
      <c r="N400" s="210"/>
      <c r="O400" s="210"/>
      <c r="P400" s="211">
        <f>SUM(P401:P403)</f>
        <v>0</v>
      </c>
      <c r="Q400" s="210"/>
      <c r="R400" s="211">
        <f>SUM(R401:R403)</f>
        <v>0.15839999999999999</v>
      </c>
      <c r="S400" s="210"/>
      <c r="T400" s="212">
        <f>SUM(T401:T403)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13" t="s">
        <v>127</v>
      </c>
      <c r="AT400" s="214" t="s">
        <v>79</v>
      </c>
      <c r="AU400" s="214" t="s">
        <v>88</v>
      </c>
      <c r="AY400" s="213" t="s">
        <v>195</v>
      </c>
      <c r="BK400" s="215">
        <f>SUM(BK401:BK403)</f>
        <v>0</v>
      </c>
    </row>
    <row r="401" s="2" customFormat="1" ht="33" customHeight="1">
      <c r="A401" s="39"/>
      <c r="B401" s="40"/>
      <c r="C401" s="218" t="s">
        <v>726</v>
      </c>
      <c r="D401" s="218" t="s">
        <v>198</v>
      </c>
      <c r="E401" s="219" t="s">
        <v>727</v>
      </c>
      <c r="F401" s="220" t="s">
        <v>728</v>
      </c>
      <c r="G401" s="221" t="s">
        <v>130</v>
      </c>
      <c r="H401" s="222">
        <v>2</v>
      </c>
      <c r="I401" s="223"/>
      <c r="J401" s="224">
        <f>ROUND(I401*H401,2)</f>
        <v>0</v>
      </c>
      <c r="K401" s="225"/>
      <c r="L401" s="45"/>
      <c r="M401" s="226" t="s">
        <v>1</v>
      </c>
      <c r="N401" s="227" t="s">
        <v>45</v>
      </c>
      <c r="O401" s="92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489</v>
      </c>
      <c r="AT401" s="230" t="s">
        <v>198</v>
      </c>
      <c r="AU401" s="230" t="s">
        <v>90</v>
      </c>
      <c r="AY401" s="18" t="s">
        <v>195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88</v>
      </c>
      <c r="BK401" s="231">
        <f>ROUND(I401*H401,2)</f>
        <v>0</v>
      </c>
      <c r="BL401" s="18" t="s">
        <v>489</v>
      </c>
      <c r="BM401" s="230" t="s">
        <v>729</v>
      </c>
    </row>
    <row r="402" s="2" customFormat="1" ht="24.15" customHeight="1">
      <c r="A402" s="39"/>
      <c r="B402" s="40"/>
      <c r="C402" s="269" t="s">
        <v>730</v>
      </c>
      <c r="D402" s="269" t="s">
        <v>297</v>
      </c>
      <c r="E402" s="270" t="s">
        <v>731</v>
      </c>
      <c r="F402" s="271" t="s">
        <v>732</v>
      </c>
      <c r="G402" s="272" t="s">
        <v>130</v>
      </c>
      <c r="H402" s="273">
        <v>2</v>
      </c>
      <c r="I402" s="274"/>
      <c r="J402" s="275">
        <f>ROUND(I402*H402,2)</f>
        <v>0</v>
      </c>
      <c r="K402" s="276"/>
      <c r="L402" s="277"/>
      <c r="M402" s="278" t="s">
        <v>1</v>
      </c>
      <c r="N402" s="279" t="s">
        <v>45</v>
      </c>
      <c r="O402" s="92"/>
      <c r="P402" s="228">
        <f>O402*H402</f>
        <v>0</v>
      </c>
      <c r="Q402" s="228">
        <v>0.059999999999999998</v>
      </c>
      <c r="R402" s="228">
        <f>Q402*H402</f>
        <v>0.12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493</v>
      </c>
      <c r="AT402" s="230" t="s">
        <v>297</v>
      </c>
      <c r="AU402" s="230" t="s">
        <v>90</v>
      </c>
      <c r="AY402" s="18" t="s">
        <v>195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88</v>
      </c>
      <c r="BK402" s="231">
        <f>ROUND(I402*H402,2)</f>
        <v>0</v>
      </c>
      <c r="BL402" s="18" t="s">
        <v>493</v>
      </c>
      <c r="BM402" s="230" t="s">
        <v>733</v>
      </c>
    </row>
    <row r="403" s="2" customFormat="1" ht="21.75" customHeight="1">
      <c r="A403" s="39"/>
      <c r="B403" s="40"/>
      <c r="C403" s="269" t="s">
        <v>734</v>
      </c>
      <c r="D403" s="269" t="s">
        <v>297</v>
      </c>
      <c r="E403" s="270" t="s">
        <v>735</v>
      </c>
      <c r="F403" s="271" t="s">
        <v>736</v>
      </c>
      <c r="G403" s="272" t="s">
        <v>434</v>
      </c>
      <c r="H403" s="273">
        <v>4</v>
      </c>
      <c r="I403" s="274"/>
      <c r="J403" s="275">
        <f>ROUND(I403*H403,2)</f>
        <v>0</v>
      </c>
      <c r="K403" s="276"/>
      <c r="L403" s="277"/>
      <c r="M403" s="278" t="s">
        <v>1</v>
      </c>
      <c r="N403" s="279" t="s">
        <v>45</v>
      </c>
      <c r="O403" s="92"/>
      <c r="P403" s="228">
        <f>O403*H403</f>
        <v>0</v>
      </c>
      <c r="Q403" s="228">
        <v>0.0095999999999999992</v>
      </c>
      <c r="R403" s="228">
        <f>Q403*H403</f>
        <v>0.038399999999999997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493</v>
      </c>
      <c r="AT403" s="230" t="s">
        <v>297</v>
      </c>
      <c r="AU403" s="230" t="s">
        <v>90</v>
      </c>
      <c r="AY403" s="18" t="s">
        <v>195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88</v>
      </c>
      <c r="BK403" s="231">
        <f>ROUND(I403*H403,2)</f>
        <v>0</v>
      </c>
      <c r="BL403" s="18" t="s">
        <v>493</v>
      </c>
      <c r="BM403" s="230" t="s">
        <v>737</v>
      </c>
    </row>
    <row r="404" s="12" customFormat="1" ht="25.92" customHeight="1">
      <c r="A404" s="12"/>
      <c r="B404" s="203"/>
      <c r="C404" s="204"/>
      <c r="D404" s="205" t="s">
        <v>79</v>
      </c>
      <c r="E404" s="206" t="s">
        <v>738</v>
      </c>
      <c r="F404" s="206" t="s">
        <v>739</v>
      </c>
      <c r="G404" s="204"/>
      <c r="H404" s="204"/>
      <c r="I404" s="207"/>
      <c r="J404" s="190">
        <f>BK404</f>
        <v>0</v>
      </c>
      <c r="K404" s="204"/>
      <c r="L404" s="208"/>
      <c r="M404" s="209"/>
      <c r="N404" s="210"/>
      <c r="O404" s="210"/>
      <c r="P404" s="211">
        <f>P405</f>
        <v>0</v>
      </c>
      <c r="Q404" s="210"/>
      <c r="R404" s="211">
        <f>R405</f>
        <v>0</v>
      </c>
      <c r="S404" s="210"/>
      <c r="T404" s="212">
        <f>T405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3" t="s">
        <v>154</v>
      </c>
      <c r="AT404" s="214" t="s">
        <v>79</v>
      </c>
      <c r="AU404" s="214" t="s">
        <v>80</v>
      </c>
      <c r="AY404" s="213" t="s">
        <v>195</v>
      </c>
      <c r="BK404" s="215">
        <f>BK405</f>
        <v>0</v>
      </c>
    </row>
    <row r="405" s="12" customFormat="1" ht="22.8" customHeight="1">
      <c r="A405" s="12"/>
      <c r="B405" s="203"/>
      <c r="C405" s="204"/>
      <c r="D405" s="205" t="s">
        <v>79</v>
      </c>
      <c r="E405" s="216" t="s">
        <v>740</v>
      </c>
      <c r="F405" s="216" t="s">
        <v>741</v>
      </c>
      <c r="G405" s="204"/>
      <c r="H405" s="204"/>
      <c r="I405" s="207"/>
      <c r="J405" s="217">
        <f>BK405</f>
        <v>0</v>
      </c>
      <c r="K405" s="204"/>
      <c r="L405" s="208"/>
      <c r="M405" s="209"/>
      <c r="N405" s="210"/>
      <c r="O405" s="210"/>
      <c r="P405" s="211">
        <f>P406</f>
        <v>0</v>
      </c>
      <c r="Q405" s="210"/>
      <c r="R405" s="211">
        <f>R406</f>
        <v>0</v>
      </c>
      <c r="S405" s="210"/>
      <c r="T405" s="212">
        <f>T406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13" t="s">
        <v>154</v>
      </c>
      <c r="AT405" s="214" t="s">
        <v>79</v>
      </c>
      <c r="AU405" s="214" t="s">
        <v>88</v>
      </c>
      <c r="AY405" s="213" t="s">
        <v>195</v>
      </c>
      <c r="BK405" s="215">
        <f>BK406</f>
        <v>0</v>
      </c>
    </row>
    <row r="406" s="2" customFormat="1" ht="37.8" customHeight="1">
      <c r="A406" s="39"/>
      <c r="B406" s="40"/>
      <c r="C406" s="218" t="s">
        <v>742</v>
      </c>
      <c r="D406" s="218" t="s">
        <v>198</v>
      </c>
      <c r="E406" s="219" t="s">
        <v>743</v>
      </c>
      <c r="F406" s="220" t="s">
        <v>744</v>
      </c>
      <c r="G406" s="221" t="s">
        <v>214</v>
      </c>
      <c r="H406" s="222">
        <v>48</v>
      </c>
      <c r="I406" s="223"/>
      <c r="J406" s="224">
        <f>ROUND(I406*H406,2)</f>
        <v>0</v>
      </c>
      <c r="K406" s="225"/>
      <c r="L406" s="45"/>
      <c r="M406" s="226" t="s">
        <v>1</v>
      </c>
      <c r="N406" s="227" t="s">
        <v>45</v>
      </c>
      <c r="O406" s="92"/>
      <c r="P406" s="228">
        <f>O406*H406</f>
        <v>0</v>
      </c>
      <c r="Q406" s="228">
        <v>0</v>
      </c>
      <c r="R406" s="228">
        <f>Q406*H406</f>
        <v>0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745</v>
      </c>
      <c r="AT406" s="230" t="s">
        <v>198</v>
      </c>
      <c r="AU406" s="230" t="s">
        <v>90</v>
      </c>
      <c r="AY406" s="18" t="s">
        <v>195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88</v>
      </c>
      <c r="BK406" s="231">
        <f>ROUND(I406*H406,2)</f>
        <v>0</v>
      </c>
      <c r="BL406" s="18" t="s">
        <v>745</v>
      </c>
      <c r="BM406" s="230" t="s">
        <v>746</v>
      </c>
    </row>
    <row r="407" s="12" customFormat="1" ht="25.92" customHeight="1">
      <c r="A407" s="12"/>
      <c r="B407" s="203"/>
      <c r="C407" s="204"/>
      <c r="D407" s="205" t="s">
        <v>79</v>
      </c>
      <c r="E407" s="206" t="s">
        <v>747</v>
      </c>
      <c r="F407" s="206" t="s">
        <v>748</v>
      </c>
      <c r="G407" s="204"/>
      <c r="H407" s="204"/>
      <c r="I407" s="207"/>
      <c r="J407" s="190">
        <f>BK407</f>
        <v>0</v>
      </c>
      <c r="K407" s="204"/>
      <c r="L407" s="208"/>
      <c r="M407" s="209"/>
      <c r="N407" s="210"/>
      <c r="O407" s="210"/>
      <c r="P407" s="211">
        <f>P408+P411+P414</f>
        <v>0</v>
      </c>
      <c r="Q407" s="210"/>
      <c r="R407" s="211">
        <f>R408+R411+R414</f>
        <v>0</v>
      </c>
      <c r="S407" s="210"/>
      <c r="T407" s="212">
        <f>T408+T411+T414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13" t="s">
        <v>152</v>
      </c>
      <c r="AT407" s="214" t="s">
        <v>79</v>
      </c>
      <c r="AU407" s="214" t="s">
        <v>80</v>
      </c>
      <c r="AY407" s="213" t="s">
        <v>195</v>
      </c>
      <c r="BK407" s="215">
        <f>BK408+BK411+BK414</f>
        <v>0</v>
      </c>
    </row>
    <row r="408" s="12" customFormat="1" ht="22.8" customHeight="1">
      <c r="A408" s="12"/>
      <c r="B408" s="203"/>
      <c r="C408" s="204"/>
      <c r="D408" s="205" t="s">
        <v>79</v>
      </c>
      <c r="E408" s="216" t="s">
        <v>749</v>
      </c>
      <c r="F408" s="216" t="s">
        <v>750</v>
      </c>
      <c r="G408" s="204"/>
      <c r="H408" s="204"/>
      <c r="I408" s="207"/>
      <c r="J408" s="217">
        <f>BK408</f>
        <v>0</v>
      </c>
      <c r="K408" s="204"/>
      <c r="L408" s="208"/>
      <c r="M408" s="209"/>
      <c r="N408" s="210"/>
      <c r="O408" s="210"/>
      <c r="P408" s="211">
        <f>SUM(P409:P410)</f>
        <v>0</v>
      </c>
      <c r="Q408" s="210"/>
      <c r="R408" s="211">
        <f>SUM(R409:R410)</f>
        <v>0</v>
      </c>
      <c r="S408" s="210"/>
      <c r="T408" s="212">
        <f>SUM(T409:T410)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13" t="s">
        <v>152</v>
      </c>
      <c r="AT408" s="214" t="s">
        <v>79</v>
      </c>
      <c r="AU408" s="214" t="s">
        <v>88</v>
      </c>
      <c r="AY408" s="213" t="s">
        <v>195</v>
      </c>
      <c r="BK408" s="215">
        <f>SUM(BK409:BK410)</f>
        <v>0</v>
      </c>
    </row>
    <row r="409" s="2" customFormat="1" ht="16.5" customHeight="1">
      <c r="A409" s="39"/>
      <c r="B409" s="40"/>
      <c r="C409" s="218" t="s">
        <v>751</v>
      </c>
      <c r="D409" s="218" t="s">
        <v>198</v>
      </c>
      <c r="E409" s="219" t="s">
        <v>752</v>
      </c>
      <c r="F409" s="220" t="s">
        <v>753</v>
      </c>
      <c r="G409" s="221" t="s">
        <v>655</v>
      </c>
      <c r="H409" s="222">
        <v>1</v>
      </c>
      <c r="I409" s="223"/>
      <c r="J409" s="224">
        <f>ROUND(I409*H409,2)</f>
        <v>0</v>
      </c>
      <c r="K409" s="225"/>
      <c r="L409" s="45"/>
      <c r="M409" s="226" t="s">
        <v>1</v>
      </c>
      <c r="N409" s="227" t="s">
        <v>45</v>
      </c>
      <c r="O409" s="92"/>
      <c r="P409" s="228">
        <f>O409*H409</f>
        <v>0</v>
      </c>
      <c r="Q409" s="228">
        <v>0</v>
      </c>
      <c r="R409" s="228">
        <f>Q409*H409</f>
        <v>0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754</v>
      </c>
      <c r="AT409" s="230" t="s">
        <v>198</v>
      </c>
      <c r="AU409" s="230" t="s">
        <v>90</v>
      </c>
      <c r="AY409" s="18" t="s">
        <v>195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88</v>
      </c>
      <c r="BK409" s="231">
        <f>ROUND(I409*H409,2)</f>
        <v>0</v>
      </c>
      <c r="BL409" s="18" t="s">
        <v>754</v>
      </c>
      <c r="BM409" s="230" t="s">
        <v>755</v>
      </c>
    </row>
    <row r="410" s="2" customFormat="1" ht="16.5" customHeight="1">
      <c r="A410" s="39"/>
      <c r="B410" s="40"/>
      <c r="C410" s="218" t="s">
        <v>756</v>
      </c>
      <c r="D410" s="218" t="s">
        <v>198</v>
      </c>
      <c r="E410" s="219" t="s">
        <v>757</v>
      </c>
      <c r="F410" s="220" t="s">
        <v>758</v>
      </c>
      <c r="G410" s="221" t="s">
        <v>655</v>
      </c>
      <c r="H410" s="222">
        <v>1</v>
      </c>
      <c r="I410" s="223"/>
      <c r="J410" s="224">
        <f>ROUND(I410*H410,2)</f>
        <v>0</v>
      </c>
      <c r="K410" s="225"/>
      <c r="L410" s="45"/>
      <c r="M410" s="226" t="s">
        <v>1</v>
      </c>
      <c r="N410" s="227" t="s">
        <v>45</v>
      </c>
      <c r="O410" s="92"/>
      <c r="P410" s="228">
        <f>O410*H410</f>
        <v>0</v>
      </c>
      <c r="Q410" s="228">
        <v>0</v>
      </c>
      <c r="R410" s="228">
        <f>Q410*H410</f>
        <v>0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754</v>
      </c>
      <c r="AT410" s="230" t="s">
        <v>198</v>
      </c>
      <c r="AU410" s="230" t="s">
        <v>90</v>
      </c>
      <c r="AY410" s="18" t="s">
        <v>195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88</v>
      </c>
      <c r="BK410" s="231">
        <f>ROUND(I410*H410,2)</f>
        <v>0</v>
      </c>
      <c r="BL410" s="18" t="s">
        <v>754</v>
      </c>
      <c r="BM410" s="230" t="s">
        <v>759</v>
      </c>
    </row>
    <row r="411" s="12" customFormat="1" ht="22.8" customHeight="1">
      <c r="A411" s="12"/>
      <c r="B411" s="203"/>
      <c r="C411" s="204"/>
      <c r="D411" s="205" t="s">
        <v>79</v>
      </c>
      <c r="E411" s="216" t="s">
        <v>760</v>
      </c>
      <c r="F411" s="216" t="s">
        <v>761</v>
      </c>
      <c r="G411" s="204"/>
      <c r="H411" s="204"/>
      <c r="I411" s="207"/>
      <c r="J411" s="217">
        <f>BK411</f>
        <v>0</v>
      </c>
      <c r="K411" s="204"/>
      <c r="L411" s="208"/>
      <c r="M411" s="209"/>
      <c r="N411" s="210"/>
      <c r="O411" s="210"/>
      <c r="P411" s="211">
        <f>SUM(P412:P413)</f>
        <v>0</v>
      </c>
      <c r="Q411" s="210"/>
      <c r="R411" s="211">
        <f>SUM(R412:R413)</f>
        <v>0</v>
      </c>
      <c r="S411" s="210"/>
      <c r="T411" s="212">
        <f>SUM(T412:T413)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3" t="s">
        <v>152</v>
      </c>
      <c r="AT411" s="214" t="s">
        <v>79</v>
      </c>
      <c r="AU411" s="214" t="s">
        <v>88</v>
      </c>
      <c r="AY411" s="213" t="s">
        <v>195</v>
      </c>
      <c r="BK411" s="215">
        <f>SUM(BK412:BK413)</f>
        <v>0</v>
      </c>
    </row>
    <row r="412" s="2" customFormat="1" ht="16.5" customHeight="1">
      <c r="A412" s="39"/>
      <c r="B412" s="40"/>
      <c r="C412" s="218" t="s">
        <v>762</v>
      </c>
      <c r="D412" s="218" t="s">
        <v>198</v>
      </c>
      <c r="E412" s="219" t="s">
        <v>763</v>
      </c>
      <c r="F412" s="220" t="s">
        <v>761</v>
      </c>
      <c r="G412" s="221" t="s">
        <v>764</v>
      </c>
      <c r="H412" s="291"/>
      <c r="I412" s="223"/>
      <c r="J412" s="224">
        <f>ROUND(I412*H412,2)</f>
        <v>0</v>
      </c>
      <c r="K412" s="225"/>
      <c r="L412" s="45"/>
      <c r="M412" s="226" t="s">
        <v>1</v>
      </c>
      <c r="N412" s="227" t="s">
        <v>45</v>
      </c>
      <c r="O412" s="92"/>
      <c r="P412" s="228">
        <f>O412*H412</f>
        <v>0</v>
      </c>
      <c r="Q412" s="228">
        <v>0</v>
      </c>
      <c r="R412" s="228">
        <f>Q412*H412</f>
        <v>0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754</v>
      </c>
      <c r="AT412" s="230" t="s">
        <v>198</v>
      </c>
      <c r="AU412" s="230" t="s">
        <v>90</v>
      </c>
      <c r="AY412" s="18" t="s">
        <v>195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88</v>
      </c>
      <c r="BK412" s="231">
        <f>ROUND(I412*H412,2)</f>
        <v>0</v>
      </c>
      <c r="BL412" s="18" t="s">
        <v>754</v>
      </c>
      <c r="BM412" s="230" t="s">
        <v>765</v>
      </c>
    </row>
    <row r="413" s="14" customFormat="1">
      <c r="A413" s="14"/>
      <c r="B413" s="243"/>
      <c r="C413" s="244"/>
      <c r="D413" s="234" t="s">
        <v>202</v>
      </c>
      <c r="E413" s="245" t="s">
        <v>1</v>
      </c>
      <c r="F413" s="246" t="s">
        <v>766</v>
      </c>
      <c r="G413" s="244"/>
      <c r="H413" s="247">
        <v>0.029999999999999999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3" t="s">
        <v>202</v>
      </c>
      <c r="AU413" s="253" t="s">
        <v>90</v>
      </c>
      <c r="AV413" s="14" t="s">
        <v>90</v>
      </c>
      <c r="AW413" s="14" t="s">
        <v>36</v>
      </c>
      <c r="AX413" s="14" t="s">
        <v>88</v>
      </c>
      <c r="AY413" s="253" t="s">
        <v>195</v>
      </c>
    </row>
    <row r="414" s="12" customFormat="1" ht="22.8" customHeight="1">
      <c r="A414" s="12"/>
      <c r="B414" s="203"/>
      <c r="C414" s="204"/>
      <c r="D414" s="205" t="s">
        <v>79</v>
      </c>
      <c r="E414" s="216" t="s">
        <v>767</v>
      </c>
      <c r="F414" s="216" t="s">
        <v>768</v>
      </c>
      <c r="G414" s="204"/>
      <c r="H414" s="204"/>
      <c r="I414" s="207"/>
      <c r="J414" s="217">
        <f>BK414</f>
        <v>0</v>
      </c>
      <c r="K414" s="204"/>
      <c r="L414" s="208"/>
      <c r="M414" s="209"/>
      <c r="N414" s="210"/>
      <c r="O414" s="210"/>
      <c r="P414" s="211">
        <f>SUM(P415:P421)</f>
        <v>0</v>
      </c>
      <c r="Q414" s="210"/>
      <c r="R414" s="211">
        <f>SUM(R415:R421)</f>
        <v>0</v>
      </c>
      <c r="S414" s="210"/>
      <c r="T414" s="212">
        <f>SUM(T415:T421)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13" t="s">
        <v>152</v>
      </c>
      <c r="AT414" s="214" t="s">
        <v>79</v>
      </c>
      <c r="AU414" s="214" t="s">
        <v>88</v>
      </c>
      <c r="AY414" s="213" t="s">
        <v>195</v>
      </c>
      <c r="BK414" s="215">
        <f>SUM(BK415:BK421)</f>
        <v>0</v>
      </c>
    </row>
    <row r="415" s="2" customFormat="1" ht="16.5" customHeight="1">
      <c r="A415" s="39"/>
      <c r="B415" s="40"/>
      <c r="C415" s="218" t="s">
        <v>769</v>
      </c>
      <c r="D415" s="218" t="s">
        <v>198</v>
      </c>
      <c r="E415" s="219" t="s">
        <v>770</v>
      </c>
      <c r="F415" s="220" t="s">
        <v>771</v>
      </c>
      <c r="G415" s="221" t="s">
        <v>655</v>
      </c>
      <c r="H415" s="222">
        <v>1</v>
      </c>
      <c r="I415" s="223"/>
      <c r="J415" s="224">
        <f>ROUND(I415*H415,2)</f>
        <v>0</v>
      </c>
      <c r="K415" s="225"/>
      <c r="L415" s="45"/>
      <c r="M415" s="226" t="s">
        <v>1</v>
      </c>
      <c r="N415" s="227" t="s">
        <v>45</v>
      </c>
      <c r="O415" s="92"/>
      <c r="P415" s="228">
        <f>O415*H415</f>
        <v>0</v>
      </c>
      <c r="Q415" s="228">
        <v>0</v>
      </c>
      <c r="R415" s="228">
        <f>Q415*H415</f>
        <v>0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754</v>
      </c>
      <c r="AT415" s="230" t="s">
        <v>198</v>
      </c>
      <c r="AU415" s="230" t="s">
        <v>90</v>
      </c>
      <c r="AY415" s="18" t="s">
        <v>195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88</v>
      </c>
      <c r="BK415" s="231">
        <f>ROUND(I415*H415,2)</f>
        <v>0</v>
      </c>
      <c r="BL415" s="18" t="s">
        <v>754</v>
      </c>
      <c r="BM415" s="230" t="s">
        <v>772</v>
      </c>
    </row>
    <row r="416" s="2" customFormat="1" ht="16.5" customHeight="1">
      <c r="A416" s="39"/>
      <c r="B416" s="40"/>
      <c r="C416" s="218" t="s">
        <v>773</v>
      </c>
      <c r="D416" s="218" t="s">
        <v>198</v>
      </c>
      <c r="E416" s="219" t="s">
        <v>774</v>
      </c>
      <c r="F416" s="220" t="s">
        <v>775</v>
      </c>
      <c r="G416" s="221" t="s">
        <v>655</v>
      </c>
      <c r="H416" s="222">
        <v>1</v>
      </c>
      <c r="I416" s="223"/>
      <c r="J416" s="224">
        <f>ROUND(I416*H416,2)</f>
        <v>0</v>
      </c>
      <c r="K416" s="225"/>
      <c r="L416" s="45"/>
      <c r="M416" s="226" t="s">
        <v>1</v>
      </c>
      <c r="N416" s="227" t="s">
        <v>45</v>
      </c>
      <c r="O416" s="92"/>
      <c r="P416" s="228">
        <f>O416*H416</f>
        <v>0</v>
      </c>
      <c r="Q416" s="228">
        <v>0</v>
      </c>
      <c r="R416" s="228">
        <f>Q416*H416</f>
        <v>0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754</v>
      </c>
      <c r="AT416" s="230" t="s">
        <v>198</v>
      </c>
      <c r="AU416" s="230" t="s">
        <v>90</v>
      </c>
      <c r="AY416" s="18" t="s">
        <v>195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88</v>
      </c>
      <c r="BK416" s="231">
        <f>ROUND(I416*H416,2)</f>
        <v>0</v>
      </c>
      <c r="BL416" s="18" t="s">
        <v>754</v>
      </c>
      <c r="BM416" s="230" t="s">
        <v>776</v>
      </c>
    </row>
    <row r="417" s="2" customFormat="1" ht="16.5" customHeight="1">
      <c r="A417" s="39"/>
      <c r="B417" s="40"/>
      <c r="C417" s="218" t="s">
        <v>493</v>
      </c>
      <c r="D417" s="218" t="s">
        <v>198</v>
      </c>
      <c r="E417" s="219" t="s">
        <v>777</v>
      </c>
      <c r="F417" s="220" t="s">
        <v>778</v>
      </c>
      <c r="G417" s="221" t="s">
        <v>655</v>
      </c>
      <c r="H417" s="222">
        <v>1</v>
      </c>
      <c r="I417" s="223"/>
      <c r="J417" s="224">
        <f>ROUND(I417*H417,2)</f>
        <v>0</v>
      </c>
      <c r="K417" s="225"/>
      <c r="L417" s="45"/>
      <c r="M417" s="226" t="s">
        <v>1</v>
      </c>
      <c r="N417" s="227" t="s">
        <v>45</v>
      </c>
      <c r="O417" s="92"/>
      <c r="P417" s="228">
        <f>O417*H417</f>
        <v>0</v>
      </c>
      <c r="Q417" s="228">
        <v>0</v>
      </c>
      <c r="R417" s="228">
        <f>Q417*H417</f>
        <v>0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754</v>
      </c>
      <c r="AT417" s="230" t="s">
        <v>198</v>
      </c>
      <c r="AU417" s="230" t="s">
        <v>90</v>
      </c>
      <c r="AY417" s="18" t="s">
        <v>195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88</v>
      </c>
      <c r="BK417" s="231">
        <f>ROUND(I417*H417,2)</f>
        <v>0</v>
      </c>
      <c r="BL417" s="18" t="s">
        <v>754</v>
      </c>
      <c r="BM417" s="230" t="s">
        <v>779</v>
      </c>
    </row>
    <row r="418" s="2" customFormat="1" ht="16.5" customHeight="1">
      <c r="A418" s="39"/>
      <c r="B418" s="40"/>
      <c r="C418" s="218" t="s">
        <v>780</v>
      </c>
      <c r="D418" s="218" t="s">
        <v>198</v>
      </c>
      <c r="E418" s="219" t="s">
        <v>781</v>
      </c>
      <c r="F418" s="220" t="s">
        <v>782</v>
      </c>
      <c r="G418" s="221" t="s">
        <v>655</v>
      </c>
      <c r="H418" s="222">
        <v>1</v>
      </c>
      <c r="I418" s="223"/>
      <c r="J418" s="224">
        <f>ROUND(I418*H418,2)</f>
        <v>0</v>
      </c>
      <c r="K418" s="225"/>
      <c r="L418" s="45"/>
      <c r="M418" s="226" t="s">
        <v>1</v>
      </c>
      <c r="N418" s="227" t="s">
        <v>45</v>
      </c>
      <c r="O418" s="92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754</v>
      </c>
      <c r="AT418" s="230" t="s">
        <v>198</v>
      </c>
      <c r="AU418" s="230" t="s">
        <v>90</v>
      </c>
      <c r="AY418" s="18" t="s">
        <v>195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88</v>
      </c>
      <c r="BK418" s="231">
        <f>ROUND(I418*H418,2)</f>
        <v>0</v>
      </c>
      <c r="BL418" s="18" t="s">
        <v>754</v>
      </c>
      <c r="BM418" s="230" t="s">
        <v>783</v>
      </c>
    </row>
    <row r="419" s="2" customFormat="1" ht="16.5" customHeight="1">
      <c r="A419" s="39"/>
      <c r="B419" s="40"/>
      <c r="C419" s="218" t="s">
        <v>784</v>
      </c>
      <c r="D419" s="218" t="s">
        <v>198</v>
      </c>
      <c r="E419" s="219" t="s">
        <v>785</v>
      </c>
      <c r="F419" s="220" t="s">
        <v>786</v>
      </c>
      <c r="G419" s="221" t="s">
        <v>655</v>
      </c>
      <c r="H419" s="222">
        <v>1</v>
      </c>
      <c r="I419" s="223"/>
      <c r="J419" s="224">
        <f>ROUND(I419*H419,2)</f>
        <v>0</v>
      </c>
      <c r="K419" s="225"/>
      <c r="L419" s="45"/>
      <c r="M419" s="226" t="s">
        <v>1</v>
      </c>
      <c r="N419" s="227" t="s">
        <v>45</v>
      </c>
      <c r="O419" s="92"/>
      <c r="P419" s="228">
        <f>O419*H419</f>
        <v>0</v>
      </c>
      <c r="Q419" s="228">
        <v>0</v>
      </c>
      <c r="R419" s="228">
        <f>Q419*H419</f>
        <v>0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754</v>
      </c>
      <c r="AT419" s="230" t="s">
        <v>198</v>
      </c>
      <c r="AU419" s="230" t="s">
        <v>90</v>
      </c>
      <c r="AY419" s="18" t="s">
        <v>195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88</v>
      </c>
      <c r="BK419" s="231">
        <f>ROUND(I419*H419,2)</f>
        <v>0</v>
      </c>
      <c r="BL419" s="18" t="s">
        <v>754</v>
      </c>
      <c r="BM419" s="230" t="s">
        <v>787</v>
      </c>
    </row>
    <row r="420" s="2" customFormat="1" ht="16.5" customHeight="1">
      <c r="A420" s="39"/>
      <c r="B420" s="40"/>
      <c r="C420" s="218" t="s">
        <v>788</v>
      </c>
      <c r="D420" s="218" t="s">
        <v>198</v>
      </c>
      <c r="E420" s="219" t="s">
        <v>789</v>
      </c>
      <c r="F420" s="220" t="s">
        <v>790</v>
      </c>
      <c r="G420" s="221" t="s">
        <v>764</v>
      </c>
      <c r="H420" s="291"/>
      <c r="I420" s="223"/>
      <c r="J420" s="224">
        <f>ROUND(I420*H420,2)</f>
        <v>0</v>
      </c>
      <c r="K420" s="225"/>
      <c r="L420" s="45"/>
      <c r="M420" s="226" t="s">
        <v>1</v>
      </c>
      <c r="N420" s="227" t="s">
        <v>45</v>
      </c>
      <c r="O420" s="92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754</v>
      </c>
      <c r="AT420" s="230" t="s">
        <v>198</v>
      </c>
      <c r="AU420" s="230" t="s">
        <v>90</v>
      </c>
      <c r="AY420" s="18" t="s">
        <v>195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88</v>
      </c>
      <c r="BK420" s="231">
        <f>ROUND(I420*H420,2)</f>
        <v>0</v>
      </c>
      <c r="BL420" s="18" t="s">
        <v>754</v>
      </c>
      <c r="BM420" s="230" t="s">
        <v>791</v>
      </c>
    </row>
    <row r="421" s="14" customFormat="1">
      <c r="A421" s="14"/>
      <c r="B421" s="243"/>
      <c r="C421" s="244"/>
      <c r="D421" s="234" t="s">
        <v>202</v>
      </c>
      <c r="E421" s="245" t="s">
        <v>1</v>
      </c>
      <c r="F421" s="246" t="s">
        <v>792</v>
      </c>
      <c r="G421" s="244"/>
      <c r="H421" s="247">
        <v>0.029999999999999999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202</v>
      </c>
      <c r="AU421" s="253" t="s">
        <v>90</v>
      </c>
      <c r="AV421" s="14" t="s">
        <v>90</v>
      </c>
      <c r="AW421" s="14" t="s">
        <v>36</v>
      </c>
      <c r="AX421" s="14" t="s">
        <v>88</v>
      </c>
      <c r="AY421" s="253" t="s">
        <v>195</v>
      </c>
    </row>
    <row r="422" s="2" customFormat="1" ht="49.92" customHeight="1">
      <c r="A422" s="39"/>
      <c r="B422" s="40"/>
      <c r="C422" s="41"/>
      <c r="D422" s="41"/>
      <c r="E422" s="206" t="s">
        <v>793</v>
      </c>
      <c r="F422" s="206" t="s">
        <v>794</v>
      </c>
      <c r="G422" s="41"/>
      <c r="H422" s="41"/>
      <c r="I422" s="41"/>
      <c r="J422" s="190">
        <f>BK422</f>
        <v>0</v>
      </c>
      <c r="K422" s="41"/>
      <c r="L422" s="45"/>
      <c r="M422" s="267"/>
      <c r="N422" s="268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79</v>
      </c>
      <c r="AU422" s="18" t="s">
        <v>80</v>
      </c>
      <c r="AY422" s="18" t="s">
        <v>795</v>
      </c>
      <c r="BK422" s="231">
        <f>SUM(BK423:BK427)</f>
        <v>0</v>
      </c>
    </row>
    <row r="423" s="2" customFormat="1" ht="16.32" customHeight="1">
      <c r="A423" s="39"/>
      <c r="B423" s="40"/>
      <c r="C423" s="292" t="s">
        <v>1</v>
      </c>
      <c r="D423" s="292" t="s">
        <v>198</v>
      </c>
      <c r="E423" s="293" t="s">
        <v>1</v>
      </c>
      <c r="F423" s="294" t="s">
        <v>1</v>
      </c>
      <c r="G423" s="295" t="s">
        <v>1</v>
      </c>
      <c r="H423" s="296"/>
      <c r="I423" s="297"/>
      <c r="J423" s="298">
        <f>BK423</f>
        <v>0</v>
      </c>
      <c r="K423" s="225"/>
      <c r="L423" s="45"/>
      <c r="M423" s="299" t="s">
        <v>1</v>
      </c>
      <c r="N423" s="300" t="s">
        <v>45</v>
      </c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795</v>
      </c>
      <c r="AU423" s="18" t="s">
        <v>88</v>
      </c>
      <c r="AY423" s="18" t="s">
        <v>795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88</v>
      </c>
      <c r="BK423" s="231">
        <f>I423*H423</f>
        <v>0</v>
      </c>
    </row>
    <row r="424" s="2" customFormat="1" ht="16.32" customHeight="1">
      <c r="A424" s="39"/>
      <c r="B424" s="40"/>
      <c r="C424" s="292" t="s">
        <v>1</v>
      </c>
      <c r="D424" s="292" t="s">
        <v>198</v>
      </c>
      <c r="E424" s="293" t="s">
        <v>1</v>
      </c>
      <c r="F424" s="294" t="s">
        <v>1</v>
      </c>
      <c r="G424" s="295" t="s">
        <v>1</v>
      </c>
      <c r="H424" s="296"/>
      <c r="I424" s="297"/>
      <c r="J424" s="298">
        <f>BK424</f>
        <v>0</v>
      </c>
      <c r="K424" s="225"/>
      <c r="L424" s="45"/>
      <c r="M424" s="299" t="s">
        <v>1</v>
      </c>
      <c r="N424" s="300" t="s">
        <v>45</v>
      </c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795</v>
      </c>
      <c r="AU424" s="18" t="s">
        <v>88</v>
      </c>
      <c r="AY424" s="18" t="s">
        <v>795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88</v>
      </c>
      <c r="BK424" s="231">
        <f>I424*H424</f>
        <v>0</v>
      </c>
    </row>
    <row r="425" s="2" customFormat="1" ht="16.32" customHeight="1">
      <c r="A425" s="39"/>
      <c r="B425" s="40"/>
      <c r="C425" s="292" t="s">
        <v>1</v>
      </c>
      <c r="D425" s="292" t="s">
        <v>198</v>
      </c>
      <c r="E425" s="293" t="s">
        <v>1</v>
      </c>
      <c r="F425" s="294" t="s">
        <v>1</v>
      </c>
      <c r="G425" s="295" t="s">
        <v>1</v>
      </c>
      <c r="H425" s="296"/>
      <c r="I425" s="297"/>
      <c r="J425" s="298">
        <f>BK425</f>
        <v>0</v>
      </c>
      <c r="K425" s="225"/>
      <c r="L425" s="45"/>
      <c r="M425" s="299" t="s">
        <v>1</v>
      </c>
      <c r="N425" s="300" t="s">
        <v>45</v>
      </c>
      <c r="O425" s="92"/>
      <c r="P425" s="92"/>
      <c r="Q425" s="92"/>
      <c r="R425" s="92"/>
      <c r="S425" s="92"/>
      <c r="T425" s="93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795</v>
      </c>
      <c r="AU425" s="18" t="s">
        <v>88</v>
      </c>
      <c r="AY425" s="18" t="s">
        <v>795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88</v>
      </c>
      <c r="BK425" s="231">
        <f>I425*H425</f>
        <v>0</v>
      </c>
    </row>
    <row r="426" s="2" customFormat="1" ht="16.32" customHeight="1">
      <c r="A426" s="39"/>
      <c r="B426" s="40"/>
      <c r="C426" s="292" t="s">
        <v>1</v>
      </c>
      <c r="D426" s="292" t="s">
        <v>198</v>
      </c>
      <c r="E426" s="293" t="s">
        <v>1</v>
      </c>
      <c r="F426" s="294" t="s">
        <v>1</v>
      </c>
      <c r="G426" s="295" t="s">
        <v>1</v>
      </c>
      <c r="H426" s="296"/>
      <c r="I426" s="297"/>
      <c r="J426" s="298">
        <f>BK426</f>
        <v>0</v>
      </c>
      <c r="K426" s="225"/>
      <c r="L426" s="45"/>
      <c r="M426" s="299" t="s">
        <v>1</v>
      </c>
      <c r="N426" s="300" t="s">
        <v>45</v>
      </c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795</v>
      </c>
      <c r="AU426" s="18" t="s">
        <v>88</v>
      </c>
      <c r="AY426" s="18" t="s">
        <v>795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88</v>
      </c>
      <c r="BK426" s="231">
        <f>I426*H426</f>
        <v>0</v>
      </c>
    </row>
    <row r="427" s="2" customFormat="1" ht="16.32" customHeight="1">
      <c r="A427" s="39"/>
      <c r="B427" s="40"/>
      <c r="C427" s="292" t="s">
        <v>1</v>
      </c>
      <c r="D427" s="292" t="s">
        <v>198</v>
      </c>
      <c r="E427" s="293" t="s">
        <v>1</v>
      </c>
      <c r="F427" s="294" t="s">
        <v>1</v>
      </c>
      <c r="G427" s="295" t="s">
        <v>1</v>
      </c>
      <c r="H427" s="296"/>
      <c r="I427" s="297"/>
      <c r="J427" s="298">
        <f>BK427</f>
        <v>0</v>
      </c>
      <c r="K427" s="225"/>
      <c r="L427" s="45"/>
      <c r="M427" s="299" t="s">
        <v>1</v>
      </c>
      <c r="N427" s="300" t="s">
        <v>45</v>
      </c>
      <c r="O427" s="301"/>
      <c r="P427" s="301"/>
      <c r="Q427" s="301"/>
      <c r="R427" s="301"/>
      <c r="S427" s="301"/>
      <c r="T427" s="302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795</v>
      </c>
      <c r="AU427" s="18" t="s">
        <v>88</v>
      </c>
      <c r="AY427" s="18" t="s">
        <v>795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88</v>
      </c>
      <c r="BK427" s="231">
        <f>I427*H427</f>
        <v>0</v>
      </c>
    </row>
    <row r="428" s="2" customFormat="1" ht="6.96" customHeight="1">
      <c r="A428" s="39"/>
      <c r="B428" s="67"/>
      <c r="C428" s="68"/>
      <c r="D428" s="68"/>
      <c r="E428" s="68"/>
      <c r="F428" s="68"/>
      <c r="G428" s="68"/>
      <c r="H428" s="68"/>
      <c r="I428" s="68"/>
      <c r="J428" s="68"/>
      <c r="K428" s="68"/>
      <c r="L428" s="45"/>
      <c r="M428" s="39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</row>
  </sheetData>
  <sheetProtection sheet="1" autoFilter="0" formatColumns="0" formatRows="0" objects="1" scenarios="1" spinCount="100000" saltValue="c3aVGQMGegbC+63a2Isk4U4Sgvswt412jo+ehfpQNAQyhsgVmyP63fE7fNj3+L+1nnpzOZCK6OfXDeMJoNwj+g==" hashValue="Y/n4aIKkOFRYNqO0K6gXlWxNE8sIAZ5qTerK5APi0gyReIoKW91erwpUbVAjXeZc3SX2sXsiMQ6lij5kZxAuWA==" algorithmName="SHA-512" password="8574"/>
  <autoFilter ref="C135:K427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dataValidations count="2">
    <dataValidation type="list" allowBlank="1" showInputMessage="1" showErrorMessage="1" error="Povoleny jsou hodnoty K, M." sqref="D423:D428">
      <formula1>"K, M"</formula1>
    </dataValidation>
    <dataValidation type="list" allowBlank="1" showInputMessage="1" showErrorMessage="1" error="Povoleny jsou hodnoty základní, snížená, zákl. přenesená, sníž. přenesená, nulová." sqref="N423:N428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4"/>
      <c r="C3" s="135"/>
      <c r="D3" s="135"/>
      <c r="E3" s="135"/>
      <c r="F3" s="135"/>
      <c r="G3" s="135"/>
      <c r="H3" s="21"/>
    </row>
    <row r="4" s="1" customFormat="1" ht="24.96" customHeight="1">
      <c r="B4" s="21"/>
      <c r="C4" s="136" t="s">
        <v>796</v>
      </c>
      <c r="H4" s="21"/>
    </row>
    <row r="5" s="1" customFormat="1" ht="12" customHeight="1">
      <c r="B5" s="21"/>
      <c r="C5" s="303" t="s">
        <v>13</v>
      </c>
      <c r="D5" s="145" t="s">
        <v>14</v>
      </c>
      <c r="E5" s="1"/>
      <c r="F5" s="1"/>
      <c r="H5" s="21"/>
    </row>
    <row r="6" s="1" customFormat="1" ht="36.96" customHeight="1">
      <c r="B6" s="21"/>
      <c r="C6" s="304" t="s">
        <v>16</v>
      </c>
      <c r="D6" s="305" t="s">
        <v>17</v>
      </c>
      <c r="E6" s="1"/>
      <c r="F6" s="1"/>
      <c r="H6" s="21"/>
    </row>
    <row r="7" s="1" customFormat="1" ht="16.5" customHeight="1">
      <c r="B7" s="21"/>
      <c r="C7" s="138" t="s">
        <v>22</v>
      </c>
      <c r="D7" s="142" t="str">
        <f>'Rekapitulace stavby'!AN8</f>
        <v>28. 3. 2025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1"/>
      <c r="B9" s="306"/>
      <c r="C9" s="307" t="s">
        <v>61</v>
      </c>
      <c r="D9" s="308" t="s">
        <v>62</v>
      </c>
      <c r="E9" s="308" t="s">
        <v>182</v>
      </c>
      <c r="F9" s="309" t="s">
        <v>797</v>
      </c>
      <c r="G9" s="191"/>
      <c r="H9" s="306"/>
    </row>
    <row r="10" s="2" customFormat="1" ht="26.4" customHeight="1">
      <c r="A10" s="39"/>
      <c r="B10" s="45"/>
      <c r="C10" s="310" t="s">
        <v>85</v>
      </c>
      <c r="D10" s="310" t="s">
        <v>86</v>
      </c>
      <c r="E10" s="39"/>
      <c r="F10" s="39"/>
      <c r="G10" s="39"/>
      <c r="H10" s="45"/>
    </row>
    <row r="11" s="2" customFormat="1" ht="16.8" customHeight="1">
      <c r="A11" s="39"/>
      <c r="B11" s="45"/>
      <c r="C11" s="311" t="s">
        <v>91</v>
      </c>
      <c r="D11" s="312" t="s">
        <v>92</v>
      </c>
      <c r="E11" s="313" t="s">
        <v>93</v>
      </c>
      <c r="F11" s="314">
        <v>12.096</v>
      </c>
      <c r="G11" s="39"/>
      <c r="H11" s="45"/>
    </row>
    <row r="12" s="2" customFormat="1" ht="16.8" customHeight="1">
      <c r="A12" s="39"/>
      <c r="B12" s="45"/>
      <c r="C12" s="315" t="s">
        <v>1</v>
      </c>
      <c r="D12" s="315" t="s">
        <v>373</v>
      </c>
      <c r="E12" s="18" t="s">
        <v>1</v>
      </c>
      <c r="F12" s="316">
        <v>6.4800000000000004</v>
      </c>
      <c r="G12" s="39"/>
      <c r="H12" s="45"/>
    </row>
    <row r="13" s="2" customFormat="1">
      <c r="A13" s="39"/>
      <c r="B13" s="45"/>
      <c r="C13" s="315" t="s">
        <v>1</v>
      </c>
      <c r="D13" s="315" t="s">
        <v>374</v>
      </c>
      <c r="E13" s="18" t="s">
        <v>1</v>
      </c>
      <c r="F13" s="316">
        <v>4.3200000000000003</v>
      </c>
      <c r="G13" s="39"/>
      <c r="H13" s="45"/>
    </row>
    <row r="14" s="2" customFormat="1" ht="16.8" customHeight="1">
      <c r="A14" s="39"/>
      <c r="B14" s="45"/>
      <c r="C14" s="315" t="s">
        <v>1</v>
      </c>
      <c r="D14" s="315" t="s">
        <v>375</v>
      </c>
      <c r="E14" s="18" t="s">
        <v>1</v>
      </c>
      <c r="F14" s="316">
        <v>1.296</v>
      </c>
      <c r="G14" s="39"/>
      <c r="H14" s="45"/>
    </row>
    <row r="15" s="2" customFormat="1" ht="16.8" customHeight="1">
      <c r="A15" s="39"/>
      <c r="B15" s="45"/>
      <c r="C15" s="315" t="s">
        <v>91</v>
      </c>
      <c r="D15" s="315" t="s">
        <v>226</v>
      </c>
      <c r="E15" s="18" t="s">
        <v>1</v>
      </c>
      <c r="F15" s="316">
        <v>12.096</v>
      </c>
      <c r="G15" s="39"/>
      <c r="H15" s="45"/>
    </row>
    <row r="16" s="2" customFormat="1" ht="16.8" customHeight="1">
      <c r="A16" s="39"/>
      <c r="B16" s="45"/>
      <c r="C16" s="317" t="s">
        <v>798</v>
      </c>
      <c r="D16" s="39"/>
      <c r="E16" s="39"/>
      <c r="F16" s="39"/>
      <c r="G16" s="39"/>
      <c r="H16" s="45"/>
    </row>
    <row r="17" s="2" customFormat="1" ht="16.8" customHeight="1">
      <c r="A17" s="39"/>
      <c r="B17" s="45"/>
      <c r="C17" s="315" t="s">
        <v>370</v>
      </c>
      <c r="D17" s="315" t="s">
        <v>371</v>
      </c>
      <c r="E17" s="18" t="s">
        <v>93</v>
      </c>
      <c r="F17" s="316">
        <v>12.096</v>
      </c>
      <c r="G17" s="39"/>
      <c r="H17" s="45"/>
    </row>
    <row r="18" s="2" customFormat="1" ht="16.8" customHeight="1">
      <c r="A18" s="39"/>
      <c r="B18" s="45"/>
      <c r="C18" s="315" t="s">
        <v>302</v>
      </c>
      <c r="D18" s="315" t="s">
        <v>303</v>
      </c>
      <c r="E18" s="18" t="s">
        <v>93</v>
      </c>
      <c r="F18" s="316">
        <v>13.683999999999999</v>
      </c>
      <c r="G18" s="39"/>
      <c r="H18" s="45"/>
    </row>
    <row r="19" s="2" customFormat="1" ht="16.8" customHeight="1">
      <c r="A19" s="39"/>
      <c r="B19" s="45"/>
      <c r="C19" s="311" t="s">
        <v>95</v>
      </c>
      <c r="D19" s="312" t="s">
        <v>96</v>
      </c>
      <c r="E19" s="313" t="s">
        <v>93</v>
      </c>
      <c r="F19" s="314">
        <v>2.2000000000000002</v>
      </c>
      <c r="G19" s="39"/>
      <c r="H19" s="45"/>
    </row>
    <row r="20" s="2" customFormat="1" ht="16.8" customHeight="1">
      <c r="A20" s="39"/>
      <c r="B20" s="45"/>
      <c r="C20" s="315" t="s">
        <v>1</v>
      </c>
      <c r="D20" s="315" t="s">
        <v>288</v>
      </c>
      <c r="E20" s="18" t="s">
        <v>1</v>
      </c>
      <c r="F20" s="316">
        <v>2.2000000000000002</v>
      </c>
      <c r="G20" s="39"/>
      <c r="H20" s="45"/>
    </row>
    <row r="21" s="2" customFormat="1" ht="16.8" customHeight="1">
      <c r="A21" s="39"/>
      <c r="B21" s="45"/>
      <c r="C21" s="315" t="s">
        <v>95</v>
      </c>
      <c r="D21" s="315" t="s">
        <v>226</v>
      </c>
      <c r="E21" s="18" t="s">
        <v>1</v>
      </c>
      <c r="F21" s="316">
        <v>2.2000000000000002</v>
      </c>
      <c r="G21" s="39"/>
      <c r="H21" s="45"/>
    </row>
    <row r="22" s="2" customFormat="1" ht="16.8" customHeight="1">
      <c r="A22" s="39"/>
      <c r="B22" s="45"/>
      <c r="C22" s="317" t="s">
        <v>798</v>
      </c>
      <c r="D22" s="39"/>
      <c r="E22" s="39"/>
      <c r="F22" s="39"/>
      <c r="G22" s="39"/>
      <c r="H22" s="45"/>
    </row>
    <row r="23" s="2" customFormat="1" ht="16.8" customHeight="1">
      <c r="A23" s="39"/>
      <c r="B23" s="45"/>
      <c r="C23" s="315" t="s">
        <v>284</v>
      </c>
      <c r="D23" s="315" t="s">
        <v>285</v>
      </c>
      <c r="E23" s="18" t="s">
        <v>93</v>
      </c>
      <c r="F23" s="316">
        <v>2.2000000000000002</v>
      </c>
      <c r="G23" s="39"/>
      <c r="H23" s="45"/>
    </row>
    <row r="24" s="2" customFormat="1" ht="16.8" customHeight="1">
      <c r="A24" s="39"/>
      <c r="B24" s="45"/>
      <c r="C24" s="315" t="s">
        <v>302</v>
      </c>
      <c r="D24" s="315" t="s">
        <v>303</v>
      </c>
      <c r="E24" s="18" t="s">
        <v>93</v>
      </c>
      <c r="F24" s="316">
        <v>15.744999999999999</v>
      </c>
      <c r="G24" s="39"/>
      <c r="H24" s="45"/>
    </row>
    <row r="25" s="2" customFormat="1" ht="16.8" customHeight="1">
      <c r="A25" s="39"/>
      <c r="B25" s="45"/>
      <c r="C25" s="311" t="s">
        <v>99</v>
      </c>
      <c r="D25" s="312" t="s">
        <v>96</v>
      </c>
      <c r="E25" s="313" t="s">
        <v>93</v>
      </c>
      <c r="F25" s="314">
        <v>1.6439999999999999</v>
      </c>
      <c r="G25" s="39"/>
      <c r="H25" s="45"/>
    </row>
    <row r="26" s="2" customFormat="1" ht="16.8" customHeight="1">
      <c r="A26" s="39"/>
      <c r="B26" s="45"/>
      <c r="C26" s="315" t="s">
        <v>1</v>
      </c>
      <c r="D26" s="315" t="s">
        <v>390</v>
      </c>
      <c r="E26" s="18" t="s">
        <v>1</v>
      </c>
      <c r="F26" s="316">
        <v>0.71999999999999997</v>
      </c>
      <c r="G26" s="39"/>
      <c r="H26" s="45"/>
    </row>
    <row r="27" s="2" customFormat="1" ht="16.8" customHeight="1">
      <c r="A27" s="39"/>
      <c r="B27" s="45"/>
      <c r="C27" s="315" t="s">
        <v>1</v>
      </c>
      <c r="D27" s="315" t="s">
        <v>391</v>
      </c>
      <c r="E27" s="18" t="s">
        <v>1</v>
      </c>
      <c r="F27" s="316">
        <v>0.47999999999999998</v>
      </c>
      <c r="G27" s="39"/>
      <c r="H27" s="45"/>
    </row>
    <row r="28" s="2" customFormat="1" ht="16.8" customHeight="1">
      <c r="A28" s="39"/>
      <c r="B28" s="45"/>
      <c r="C28" s="315" t="s">
        <v>1</v>
      </c>
      <c r="D28" s="315" t="s">
        <v>392</v>
      </c>
      <c r="E28" s="18" t="s">
        <v>1</v>
      </c>
      <c r="F28" s="316">
        <v>0.14399999999999999</v>
      </c>
      <c r="G28" s="39"/>
      <c r="H28" s="45"/>
    </row>
    <row r="29" s="2" customFormat="1" ht="16.8" customHeight="1">
      <c r="A29" s="39"/>
      <c r="B29" s="45"/>
      <c r="C29" s="315" t="s">
        <v>1</v>
      </c>
      <c r="D29" s="315" t="s">
        <v>393</v>
      </c>
      <c r="E29" s="18" t="s">
        <v>1</v>
      </c>
      <c r="F29" s="316">
        <v>0.29999999999999999</v>
      </c>
      <c r="G29" s="39"/>
      <c r="H29" s="45"/>
    </row>
    <row r="30" s="2" customFormat="1" ht="16.8" customHeight="1">
      <c r="A30" s="39"/>
      <c r="B30" s="45"/>
      <c r="C30" s="315" t="s">
        <v>99</v>
      </c>
      <c r="D30" s="315" t="s">
        <v>226</v>
      </c>
      <c r="E30" s="18" t="s">
        <v>1</v>
      </c>
      <c r="F30" s="316">
        <v>1.6439999999999999</v>
      </c>
      <c r="G30" s="39"/>
      <c r="H30" s="45"/>
    </row>
    <row r="31" s="2" customFormat="1" ht="16.8" customHeight="1">
      <c r="A31" s="39"/>
      <c r="B31" s="45"/>
      <c r="C31" s="317" t="s">
        <v>798</v>
      </c>
      <c r="D31" s="39"/>
      <c r="E31" s="39"/>
      <c r="F31" s="39"/>
      <c r="G31" s="39"/>
      <c r="H31" s="45"/>
    </row>
    <row r="32" s="2" customFormat="1" ht="16.8" customHeight="1">
      <c r="A32" s="39"/>
      <c r="B32" s="45"/>
      <c r="C32" s="315" t="s">
        <v>284</v>
      </c>
      <c r="D32" s="315" t="s">
        <v>285</v>
      </c>
      <c r="E32" s="18" t="s">
        <v>93</v>
      </c>
      <c r="F32" s="316">
        <v>1.6439999999999999</v>
      </c>
      <c r="G32" s="39"/>
      <c r="H32" s="45"/>
    </row>
    <row r="33" s="2" customFormat="1" ht="16.8" customHeight="1">
      <c r="A33" s="39"/>
      <c r="B33" s="45"/>
      <c r="C33" s="315" t="s">
        <v>302</v>
      </c>
      <c r="D33" s="315" t="s">
        <v>303</v>
      </c>
      <c r="E33" s="18" t="s">
        <v>93</v>
      </c>
      <c r="F33" s="316">
        <v>13.683999999999999</v>
      </c>
      <c r="G33" s="39"/>
      <c r="H33" s="45"/>
    </row>
    <row r="34" s="2" customFormat="1" ht="16.8" customHeight="1">
      <c r="A34" s="39"/>
      <c r="B34" s="45"/>
      <c r="C34" s="311" t="s">
        <v>101</v>
      </c>
      <c r="D34" s="312" t="s">
        <v>102</v>
      </c>
      <c r="E34" s="313" t="s">
        <v>103</v>
      </c>
      <c r="F34" s="314">
        <v>6.9960000000000004</v>
      </c>
      <c r="G34" s="39"/>
      <c r="H34" s="45"/>
    </row>
    <row r="35" s="2" customFormat="1" ht="16.8" customHeight="1">
      <c r="A35" s="39"/>
      <c r="B35" s="45"/>
      <c r="C35" s="315" t="s">
        <v>101</v>
      </c>
      <c r="D35" s="315" t="s">
        <v>462</v>
      </c>
      <c r="E35" s="18" t="s">
        <v>1</v>
      </c>
      <c r="F35" s="316">
        <v>6.9960000000000004</v>
      </c>
      <c r="G35" s="39"/>
      <c r="H35" s="45"/>
    </row>
    <row r="36" s="2" customFormat="1" ht="16.8" customHeight="1">
      <c r="A36" s="39"/>
      <c r="B36" s="45"/>
      <c r="C36" s="317" t="s">
        <v>798</v>
      </c>
      <c r="D36" s="39"/>
      <c r="E36" s="39"/>
      <c r="F36" s="39"/>
      <c r="G36" s="39"/>
      <c r="H36" s="45"/>
    </row>
    <row r="37" s="2" customFormat="1" ht="16.8" customHeight="1">
      <c r="A37" s="39"/>
      <c r="B37" s="45"/>
      <c r="C37" s="315" t="s">
        <v>458</v>
      </c>
      <c r="D37" s="315" t="s">
        <v>459</v>
      </c>
      <c r="E37" s="18" t="s">
        <v>103</v>
      </c>
      <c r="F37" s="316">
        <v>13.375999999999999</v>
      </c>
      <c r="G37" s="39"/>
      <c r="H37" s="45"/>
    </row>
    <row r="38" s="2" customFormat="1" ht="16.8" customHeight="1">
      <c r="A38" s="39"/>
      <c r="B38" s="45"/>
      <c r="C38" s="315" t="s">
        <v>464</v>
      </c>
      <c r="D38" s="315" t="s">
        <v>465</v>
      </c>
      <c r="E38" s="18" t="s">
        <v>103</v>
      </c>
      <c r="F38" s="316">
        <v>254.14400000000001</v>
      </c>
      <c r="G38" s="39"/>
      <c r="H38" s="45"/>
    </row>
    <row r="39" s="2" customFormat="1">
      <c r="A39" s="39"/>
      <c r="B39" s="45"/>
      <c r="C39" s="315" t="s">
        <v>470</v>
      </c>
      <c r="D39" s="315" t="s">
        <v>471</v>
      </c>
      <c r="E39" s="18" t="s">
        <v>103</v>
      </c>
      <c r="F39" s="316">
        <v>6.9960000000000004</v>
      </c>
      <c r="G39" s="39"/>
      <c r="H39" s="45"/>
    </row>
    <row r="40" s="2" customFormat="1" ht="16.8" customHeight="1">
      <c r="A40" s="39"/>
      <c r="B40" s="45"/>
      <c r="C40" s="311" t="s">
        <v>105</v>
      </c>
      <c r="D40" s="312" t="s">
        <v>106</v>
      </c>
      <c r="E40" s="313" t="s">
        <v>93</v>
      </c>
      <c r="F40" s="314">
        <v>7.5179999999999998</v>
      </c>
      <c r="G40" s="39"/>
      <c r="H40" s="45"/>
    </row>
    <row r="41" s="2" customFormat="1" ht="16.8" customHeight="1">
      <c r="A41" s="39"/>
      <c r="B41" s="45"/>
      <c r="C41" s="315" t="s">
        <v>1</v>
      </c>
      <c r="D41" s="315" t="s">
        <v>293</v>
      </c>
      <c r="E41" s="18" t="s">
        <v>1</v>
      </c>
      <c r="F41" s="316">
        <v>7.9199999999999999</v>
      </c>
      <c r="G41" s="39"/>
      <c r="H41" s="45"/>
    </row>
    <row r="42" s="2" customFormat="1" ht="16.8" customHeight="1">
      <c r="A42" s="39"/>
      <c r="B42" s="45"/>
      <c r="C42" s="315" t="s">
        <v>1</v>
      </c>
      <c r="D42" s="315" t="s">
        <v>294</v>
      </c>
      <c r="E42" s="18" t="s">
        <v>1</v>
      </c>
      <c r="F42" s="316">
        <v>0</v>
      </c>
      <c r="G42" s="39"/>
      <c r="H42" s="45"/>
    </row>
    <row r="43" s="2" customFormat="1" ht="16.8" customHeight="1">
      <c r="A43" s="39"/>
      <c r="B43" s="45"/>
      <c r="C43" s="315" t="s">
        <v>1</v>
      </c>
      <c r="D43" s="315" t="s">
        <v>295</v>
      </c>
      <c r="E43" s="18" t="s">
        <v>1</v>
      </c>
      <c r="F43" s="316">
        <v>-0.40200000000000002</v>
      </c>
      <c r="G43" s="39"/>
      <c r="H43" s="45"/>
    </row>
    <row r="44" s="2" customFormat="1" ht="16.8" customHeight="1">
      <c r="A44" s="39"/>
      <c r="B44" s="45"/>
      <c r="C44" s="315" t="s">
        <v>105</v>
      </c>
      <c r="D44" s="315" t="s">
        <v>226</v>
      </c>
      <c r="E44" s="18" t="s">
        <v>1</v>
      </c>
      <c r="F44" s="316">
        <v>7.5179999999999998</v>
      </c>
      <c r="G44" s="39"/>
      <c r="H44" s="45"/>
    </row>
    <row r="45" s="2" customFormat="1" ht="16.8" customHeight="1">
      <c r="A45" s="39"/>
      <c r="B45" s="45"/>
      <c r="C45" s="317" t="s">
        <v>798</v>
      </c>
      <c r="D45" s="39"/>
      <c r="E45" s="39"/>
      <c r="F45" s="39"/>
      <c r="G45" s="39"/>
      <c r="H45" s="45"/>
    </row>
    <row r="46" s="2" customFormat="1" ht="16.8" customHeight="1">
      <c r="A46" s="39"/>
      <c r="B46" s="45"/>
      <c r="C46" s="315" t="s">
        <v>290</v>
      </c>
      <c r="D46" s="315" t="s">
        <v>291</v>
      </c>
      <c r="E46" s="18" t="s">
        <v>93</v>
      </c>
      <c r="F46" s="316">
        <v>7.5179999999999998</v>
      </c>
      <c r="G46" s="39"/>
      <c r="H46" s="45"/>
    </row>
    <row r="47" s="2" customFormat="1" ht="16.8" customHeight="1">
      <c r="A47" s="39"/>
      <c r="B47" s="45"/>
      <c r="C47" s="315" t="s">
        <v>302</v>
      </c>
      <c r="D47" s="315" t="s">
        <v>303</v>
      </c>
      <c r="E47" s="18" t="s">
        <v>93</v>
      </c>
      <c r="F47" s="316">
        <v>15.744999999999999</v>
      </c>
      <c r="G47" s="39"/>
      <c r="H47" s="45"/>
    </row>
    <row r="48" s="2" customFormat="1" ht="16.8" customHeight="1">
      <c r="A48" s="39"/>
      <c r="B48" s="45"/>
      <c r="C48" s="315" t="s">
        <v>298</v>
      </c>
      <c r="D48" s="315" t="s">
        <v>299</v>
      </c>
      <c r="E48" s="18" t="s">
        <v>103</v>
      </c>
      <c r="F48" s="316">
        <v>12.908</v>
      </c>
      <c r="G48" s="39"/>
      <c r="H48" s="45"/>
    </row>
    <row r="49" s="2" customFormat="1" ht="16.8" customHeight="1">
      <c r="A49" s="39"/>
      <c r="B49" s="45"/>
      <c r="C49" s="311" t="s">
        <v>108</v>
      </c>
      <c r="D49" s="312" t="s">
        <v>106</v>
      </c>
      <c r="E49" s="313" t="s">
        <v>93</v>
      </c>
      <c r="F49" s="314">
        <v>5.04</v>
      </c>
      <c r="G49" s="39"/>
      <c r="H49" s="45"/>
    </row>
    <row r="50" s="2" customFormat="1" ht="16.8" customHeight="1">
      <c r="A50" s="39"/>
      <c r="B50" s="45"/>
      <c r="C50" s="315" t="s">
        <v>1</v>
      </c>
      <c r="D50" s="315" t="s">
        <v>396</v>
      </c>
      <c r="E50" s="18" t="s">
        <v>1</v>
      </c>
      <c r="F50" s="316">
        <v>2.5920000000000001</v>
      </c>
      <c r="G50" s="39"/>
      <c r="H50" s="45"/>
    </row>
    <row r="51" s="2" customFormat="1">
      <c r="A51" s="39"/>
      <c r="B51" s="45"/>
      <c r="C51" s="315" t="s">
        <v>1</v>
      </c>
      <c r="D51" s="315" t="s">
        <v>397</v>
      </c>
      <c r="E51" s="18" t="s">
        <v>1</v>
      </c>
      <c r="F51" s="316">
        <v>1.488</v>
      </c>
      <c r="G51" s="39"/>
      <c r="H51" s="45"/>
    </row>
    <row r="52" s="2" customFormat="1" ht="16.8" customHeight="1">
      <c r="A52" s="39"/>
      <c r="B52" s="45"/>
      <c r="C52" s="315" t="s">
        <v>1</v>
      </c>
      <c r="D52" s="315" t="s">
        <v>398</v>
      </c>
      <c r="E52" s="18" t="s">
        <v>1</v>
      </c>
      <c r="F52" s="316">
        <v>0.33400000000000002</v>
      </c>
      <c r="G52" s="39"/>
      <c r="H52" s="45"/>
    </row>
    <row r="53" s="2" customFormat="1" ht="16.8" customHeight="1">
      <c r="A53" s="39"/>
      <c r="B53" s="45"/>
      <c r="C53" s="315" t="s">
        <v>1</v>
      </c>
      <c r="D53" s="315" t="s">
        <v>399</v>
      </c>
      <c r="E53" s="18" t="s">
        <v>1</v>
      </c>
      <c r="F53" s="316">
        <v>0.69599999999999995</v>
      </c>
      <c r="G53" s="39"/>
      <c r="H53" s="45"/>
    </row>
    <row r="54" s="2" customFormat="1" ht="16.8" customHeight="1">
      <c r="A54" s="39"/>
      <c r="B54" s="45"/>
      <c r="C54" s="315" t="s">
        <v>1</v>
      </c>
      <c r="D54" s="315" t="s">
        <v>294</v>
      </c>
      <c r="E54" s="18" t="s">
        <v>1</v>
      </c>
      <c r="F54" s="316">
        <v>0</v>
      </c>
      <c r="G54" s="39"/>
      <c r="H54" s="45"/>
    </row>
    <row r="55" s="2" customFormat="1" ht="16.8" customHeight="1">
      <c r="A55" s="39"/>
      <c r="B55" s="45"/>
      <c r="C55" s="315" t="s">
        <v>1</v>
      </c>
      <c r="D55" s="315" t="s">
        <v>400</v>
      </c>
      <c r="E55" s="18" t="s">
        <v>1</v>
      </c>
      <c r="F55" s="316">
        <v>-0.066000000000000003</v>
      </c>
      <c r="G55" s="39"/>
      <c r="H55" s="45"/>
    </row>
    <row r="56" s="2" customFormat="1" ht="16.8" customHeight="1">
      <c r="A56" s="39"/>
      <c r="B56" s="45"/>
      <c r="C56" s="315" t="s">
        <v>1</v>
      </c>
      <c r="D56" s="315" t="s">
        <v>401</v>
      </c>
      <c r="E56" s="18" t="s">
        <v>1</v>
      </c>
      <c r="F56" s="316">
        <v>-0.0040000000000000001</v>
      </c>
      <c r="G56" s="39"/>
      <c r="H56" s="45"/>
    </row>
    <row r="57" s="2" customFormat="1" ht="16.8" customHeight="1">
      <c r="A57" s="39"/>
      <c r="B57" s="45"/>
      <c r="C57" s="315" t="s">
        <v>108</v>
      </c>
      <c r="D57" s="315" t="s">
        <v>226</v>
      </c>
      <c r="E57" s="18" t="s">
        <v>1</v>
      </c>
      <c r="F57" s="316">
        <v>5.04</v>
      </c>
      <c r="G57" s="39"/>
      <c r="H57" s="45"/>
    </row>
    <row r="58" s="2" customFormat="1" ht="16.8" customHeight="1">
      <c r="A58" s="39"/>
      <c r="B58" s="45"/>
      <c r="C58" s="317" t="s">
        <v>798</v>
      </c>
      <c r="D58" s="39"/>
      <c r="E58" s="39"/>
      <c r="F58" s="39"/>
      <c r="G58" s="39"/>
      <c r="H58" s="45"/>
    </row>
    <row r="59" s="2" customFormat="1" ht="16.8" customHeight="1">
      <c r="A59" s="39"/>
      <c r="B59" s="45"/>
      <c r="C59" s="315" t="s">
        <v>290</v>
      </c>
      <c r="D59" s="315" t="s">
        <v>291</v>
      </c>
      <c r="E59" s="18" t="s">
        <v>93</v>
      </c>
      <c r="F59" s="316">
        <v>5.04</v>
      </c>
      <c r="G59" s="39"/>
      <c r="H59" s="45"/>
    </row>
    <row r="60" s="2" customFormat="1" ht="16.8" customHeight="1">
      <c r="A60" s="39"/>
      <c r="B60" s="45"/>
      <c r="C60" s="315" t="s">
        <v>302</v>
      </c>
      <c r="D60" s="315" t="s">
        <v>303</v>
      </c>
      <c r="E60" s="18" t="s">
        <v>93</v>
      </c>
      <c r="F60" s="316">
        <v>13.683999999999999</v>
      </c>
      <c r="G60" s="39"/>
      <c r="H60" s="45"/>
    </row>
    <row r="61" s="2" customFormat="1" ht="16.8" customHeight="1">
      <c r="A61" s="39"/>
      <c r="B61" s="45"/>
      <c r="C61" s="315" t="s">
        <v>298</v>
      </c>
      <c r="D61" s="315" t="s">
        <v>299</v>
      </c>
      <c r="E61" s="18" t="s">
        <v>103</v>
      </c>
      <c r="F61" s="316">
        <v>8.6539999999999999</v>
      </c>
      <c r="G61" s="39"/>
      <c r="H61" s="45"/>
    </row>
    <row r="62" s="2" customFormat="1" ht="16.8" customHeight="1">
      <c r="A62" s="39"/>
      <c r="B62" s="45"/>
      <c r="C62" s="311" t="s">
        <v>111</v>
      </c>
      <c r="D62" s="312" t="s">
        <v>112</v>
      </c>
      <c r="E62" s="313" t="s">
        <v>113</v>
      </c>
      <c r="F62" s="314">
        <v>22</v>
      </c>
      <c r="G62" s="39"/>
      <c r="H62" s="45"/>
    </row>
    <row r="63" s="2" customFormat="1" ht="16.8" customHeight="1">
      <c r="A63" s="39"/>
      <c r="B63" s="45"/>
      <c r="C63" s="315" t="s">
        <v>1</v>
      </c>
      <c r="D63" s="315" t="s">
        <v>335</v>
      </c>
      <c r="E63" s="18" t="s">
        <v>1</v>
      </c>
      <c r="F63" s="316">
        <v>22</v>
      </c>
      <c r="G63" s="39"/>
      <c r="H63" s="45"/>
    </row>
    <row r="64" s="2" customFormat="1" ht="16.8" customHeight="1">
      <c r="A64" s="39"/>
      <c r="B64" s="45"/>
      <c r="C64" s="315" t="s">
        <v>111</v>
      </c>
      <c r="D64" s="315" t="s">
        <v>226</v>
      </c>
      <c r="E64" s="18" t="s">
        <v>1</v>
      </c>
      <c r="F64" s="316">
        <v>22</v>
      </c>
      <c r="G64" s="39"/>
      <c r="H64" s="45"/>
    </row>
    <row r="65" s="2" customFormat="1" ht="16.8" customHeight="1">
      <c r="A65" s="39"/>
      <c r="B65" s="45"/>
      <c r="C65" s="317" t="s">
        <v>798</v>
      </c>
      <c r="D65" s="39"/>
      <c r="E65" s="39"/>
      <c r="F65" s="39"/>
      <c r="G65" s="39"/>
      <c r="H65" s="45"/>
    </row>
    <row r="66" s="2" customFormat="1" ht="16.8" customHeight="1">
      <c r="A66" s="39"/>
      <c r="B66" s="45"/>
      <c r="C66" s="315" t="s">
        <v>332</v>
      </c>
      <c r="D66" s="315" t="s">
        <v>333</v>
      </c>
      <c r="E66" s="18" t="s">
        <v>113</v>
      </c>
      <c r="F66" s="316">
        <v>22</v>
      </c>
      <c r="G66" s="39"/>
      <c r="H66" s="45"/>
    </row>
    <row r="67" s="2" customFormat="1" ht="16.8" customHeight="1">
      <c r="A67" s="39"/>
      <c r="B67" s="45"/>
      <c r="C67" s="315" t="s">
        <v>208</v>
      </c>
      <c r="D67" s="315" t="s">
        <v>209</v>
      </c>
      <c r="E67" s="18" t="s">
        <v>113</v>
      </c>
      <c r="F67" s="316">
        <v>22</v>
      </c>
      <c r="G67" s="39"/>
      <c r="H67" s="45"/>
    </row>
    <row r="68" s="2" customFormat="1" ht="16.8" customHeight="1">
      <c r="A68" s="39"/>
      <c r="B68" s="45"/>
      <c r="C68" s="315" t="s">
        <v>199</v>
      </c>
      <c r="D68" s="315" t="s">
        <v>200</v>
      </c>
      <c r="E68" s="18" t="s">
        <v>113</v>
      </c>
      <c r="F68" s="316">
        <v>22</v>
      </c>
      <c r="G68" s="39"/>
      <c r="H68" s="45"/>
    </row>
    <row r="69" s="2" customFormat="1" ht="16.8" customHeight="1">
      <c r="A69" s="39"/>
      <c r="B69" s="45"/>
      <c r="C69" s="315" t="s">
        <v>204</v>
      </c>
      <c r="D69" s="315" t="s">
        <v>205</v>
      </c>
      <c r="E69" s="18" t="s">
        <v>113</v>
      </c>
      <c r="F69" s="316">
        <v>22</v>
      </c>
      <c r="G69" s="39"/>
      <c r="H69" s="45"/>
    </row>
    <row r="70" s="2" customFormat="1" ht="16.8" customHeight="1">
      <c r="A70" s="39"/>
      <c r="B70" s="45"/>
      <c r="C70" s="315" t="s">
        <v>442</v>
      </c>
      <c r="D70" s="315" t="s">
        <v>443</v>
      </c>
      <c r="E70" s="18" t="s">
        <v>113</v>
      </c>
      <c r="F70" s="316">
        <v>22</v>
      </c>
      <c r="G70" s="39"/>
      <c r="H70" s="45"/>
    </row>
    <row r="71" s="2" customFormat="1" ht="16.8" customHeight="1">
      <c r="A71" s="39"/>
      <c r="B71" s="45"/>
      <c r="C71" s="311" t="s">
        <v>116</v>
      </c>
      <c r="D71" s="312" t="s">
        <v>102</v>
      </c>
      <c r="E71" s="313" t="s">
        <v>103</v>
      </c>
      <c r="F71" s="314">
        <v>6.3799999999999999</v>
      </c>
      <c r="G71" s="39"/>
      <c r="H71" s="45"/>
    </row>
    <row r="72" s="2" customFormat="1" ht="16.8" customHeight="1">
      <c r="A72" s="39"/>
      <c r="B72" s="45"/>
      <c r="C72" s="315" t="s">
        <v>116</v>
      </c>
      <c r="D72" s="315" t="s">
        <v>461</v>
      </c>
      <c r="E72" s="18" t="s">
        <v>1</v>
      </c>
      <c r="F72" s="316">
        <v>6.3799999999999999</v>
      </c>
      <c r="G72" s="39"/>
      <c r="H72" s="45"/>
    </row>
    <row r="73" s="2" customFormat="1" ht="16.8" customHeight="1">
      <c r="A73" s="39"/>
      <c r="B73" s="45"/>
      <c r="C73" s="317" t="s">
        <v>798</v>
      </c>
      <c r="D73" s="39"/>
      <c r="E73" s="39"/>
      <c r="F73" s="39"/>
      <c r="G73" s="39"/>
      <c r="H73" s="45"/>
    </row>
    <row r="74" s="2" customFormat="1" ht="16.8" customHeight="1">
      <c r="A74" s="39"/>
      <c r="B74" s="45"/>
      <c r="C74" s="315" t="s">
        <v>458</v>
      </c>
      <c r="D74" s="315" t="s">
        <v>459</v>
      </c>
      <c r="E74" s="18" t="s">
        <v>103</v>
      </c>
      <c r="F74" s="316">
        <v>13.375999999999999</v>
      </c>
      <c r="G74" s="39"/>
      <c r="H74" s="45"/>
    </row>
    <row r="75" s="2" customFormat="1" ht="16.8" customHeight="1">
      <c r="A75" s="39"/>
      <c r="B75" s="45"/>
      <c r="C75" s="315" t="s">
        <v>464</v>
      </c>
      <c r="D75" s="315" t="s">
        <v>465</v>
      </c>
      <c r="E75" s="18" t="s">
        <v>103</v>
      </c>
      <c r="F75" s="316">
        <v>254.14400000000001</v>
      </c>
      <c r="G75" s="39"/>
      <c r="H75" s="45"/>
    </row>
    <row r="76" s="2" customFormat="1">
      <c r="A76" s="39"/>
      <c r="B76" s="45"/>
      <c r="C76" s="315" t="s">
        <v>474</v>
      </c>
      <c r="D76" s="315" t="s">
        <v>475</v>
      </c>
      <c r="E76" s="18" t="s">
        <v>103</v>
      </c>
      <c r="F76" s="316">
        <v>6.3799999999999999</v>
      </c>
      <c r="G76" s="39"/>
      <c r="H76" s="45"/>
    </row>
    <row r="77" s="2" customFormat="1" ht="16.8" customHeight="1">
      <c r="A77" s="39"/>
      <c r="B77" s="45"/>
      <c r="C77" s="311" t="s">
        <v>118</v>
      </c>
      <c r="D77" s="312" t="s">
        <v>119</v>
      </c>
      <c r="E77" s="313" t="s">
        <v>93</v>
      </c>
      <c r="F77" s="314">
        <v>6.6840000000000002</v>
      </c>
      <c r="G77" s="39"/>
      <c r="H77" s="45"/>
    </row>
    <row r="78" s="2" customFormat="1" ht="16.8" customHeight="1">
      <c r="A78" s="39"/>
      <c r="B78" s="45"/>
      <c r="C78" s="315" t="s">
        <v>118</v>
      </c>
      <c r="D78" s="315" t="s">
        <v>414</v>
      </c>
      <c r="E78" s="18" t="s">
        <v>1</v>
      </c>
      <c r="F78" s="316">
        <v>6.6840000000000002</v>
      </c>
      <c r="G78" s="39"/>
      <c r="H78" s="45"/>
    </row>
    <row r="79" s="2" customFormat="1" ht="16.8" customHeight="1">
      <c r="A79" s="39"/>
      <c r="B79" s="45"/>
      <c r="C79" s="317" t="s">
        <v>798</v>
      </c>
      <c r="D79" s="39"/>
      <c r="E79" s="39"/>
      <c r="F79" s="39"/>
      <c r="G79" s="39"/>
      <c r="H79" s="45"/>
    </row>
    <row r="80" s="2" customFormat="1" ht="16.8" customHeight="1">
      <c r="A80" s="39"/>
      <c r="B80" s="45"/>
      <c r="C80" s="315" t="s">
        <v>309</v>
      </c>
      <c r="D80" s="315" t="s">
        <v>310</v>
      </c>
      <c r="E80" s="18" t="s">
        <v>93</v>
      </c>
      <c r="F80" s="316">
        <v>6.6840000000000002</v>
      </c>
      <c r="G80" s="39"/>
      <c r="H80" s="45"/>
    </row>
    <row r="81" s="2" customFormat="1">
      <c r="A81" s="39"/>
      <c r="B81" s="45"/>
      <c r="C81" s="315" t="s">
        <v>314</v>
      </c>
      <c r="D81" s="315" t="s">
        <v>315</v>
      </c>
      <c r="E81" s="18" t="s">
        <v>93</v>
      </c>
      <c r="F81" s="316">
        <v>6.6840000000000002</v>
      </c>
      <c r="G81" s="39"/>
      <c r="H81" s="45"/>
    </row>
    <row r="82" s="2" customFormat="1">
      <c r="A82" s="39"/>
      <c r="B82" s="45"/>
      <c r="C82" s="315" t="s">
        <v>318</v>
      </c>
      <c r="D82" s="315" t="s">
        <v>319</v>
      </c>
      <c r="E82" s="18" t="s">
        <v>93</v>
      </c>
      <c r="F82" s="316">
        <v>33.420000000000002</v>
      </c>
      <c r="G82" s="39"/>
      <c r="H82" s="45"/>
    </row>
    <row r="83" s="2" customFormat="1">
      <c r="A83" s="39"/>
      <c r="B83" s="45"/>
      <c r="C83" s="315" t="s">
        <v>327</v>
      </c>
      <c r="D83" s="315" t="s">
        <v>328</v>
      </c>
      <c r="E83" s="18" t="s">
        <v>103</v>
      </c>
      <c r="F83" s="316">
        <v>12.031000000000001</v>
      </c>
      <c r="G83" s="39"/>
      <c r="H83" s="45"/>
    </row>
    <row r="84" s="2" customFormat="1" ht="16.8" customHeight="1">
      <c r="A84" s="39"/>
      <c r="B84" s="45"/>
      <c r="C84" s="315" t="s">
        <v>323</v>
      </c>
      <c r="D84" s="315" t="s">
        <v>324</v>
      </c>
      <c r="E84" s="18" t="s">
        <v>93</v>
      </c>
      <c r="F84" s="316">
        <v>6.6840000000000002</v>
      </c>
      <c r="G84" s="39"/>
      <c r="H84" s="45"/>
    </row>
    <row r="85" s="2" customFormat="1" ht="16.8" customHeight="1">
      <c r="A85" s="39"/>
      <c r="B85" s="45"/>
      <c r="C85" s="311" t="s">
        <v>121</v>
      </c>
      <c r="D85" s="312" t="s">
        <v>119</v>
      </c>
      <c r="E85" s="313" t="s">
        <v>93</v>
      </c>
      <c r="F85" s="314">
        <v>9.718</v>
      </c>
      <c r="G85" s="39"/>
      <c r="H85" s="45"/>
    </row>
    <row r="86" s="2" customFormat="1" ht="16.8" customHeight="1">
      <c r="A86" s="39"/>
      <c r="B86" s="45"/>
      <c r="C86" s="315" t="s">
        <v>121</v>
      </c>
      <c r="D86" s="315" t="s">
        <v>312</v>
      </c>
      <c r="E86" s="18" t="s">
        <v>1</v>
      </c>
      <c r="F86" s="316">
        <v>9.718</v>
      </c>
      <c r="G86" s="39"/>
      <c r="H86" s="45"/>
    </row>
    <row r="87" s="2" customFormat="1" ht="16.8" customHeight="1">
      <c r="A87" s="39"/>
      <c r="B87" s="45"/>
      <c r="C87" s="317" t="s">
        <v>798</v>
      </c>
      <c r="D87" s="39"/>
      <c r="E87" s="39"/>
      <c r="F87" s="39"/>
      <c r="G87" s="39"/>
      <c r="H87" s="45"/>
    </row>
    <row r="88" s="2" customFormat="1" ht="16.8" customHeight="1">
      <c r="A88" s="39"/>
      <c r="B88" s="45"/>
      <c r="C88" s="315" t="s">
        <v>309</v>
      </c>
      <c r="D88" s="315" t="s">
        <v>310</v>
      </c>
      <c r="E88" s="18" t="s">
        <v>93</v>
      </c>
      <c r="F88" s="316">
        <v>9.718</v>
      </c>
      <c r="G88" s="39"/>
      <c r="H88" s="45"/>
    </row>
    <row r="89" s="2" customFormat="1">
      <c r="A89" s="39"/>
      <c r="B89" s="45"/>
      <c r="C89" s="315" t="s">
        <v>314</v>
      </c>
      <c r="D89" s="315" t="s">
        <v>315</v>
      </c>
      <c r="E89" s="18" t="s">
        <v>93</v>
      </c>
      <c r="F89" s="316">
        <v>9.718</v>
      </c>
      <c r="G89" s="39"/>
      <c r="H89" s="45"/>
    </row>
    <row r="90" s="2" customFormat="1">
      <c r="A90" s="39"/>
      <c r="B90" s="45"/>
      <c r="C90" s="315" t="s">
        <v>318</v>
      </c>
      <c r="D90" s="315" t="s">
        <v>319</v>
      </c>
      <c r="E90" s="18" t="s">
        <v>93</v>
      </c>
      <c r="F90" s="316">
        <v>48.590000000000003</v>
      </c>
      <c r="G90" s="39"/>
      <c r="H90" s="45"/>
    </row>
    <row r="91" s="2" customFormat="1">
      <c r="A91" s="39"/>
      <c r="B91" s="45"/>
      <c r="C91" s="315" t="s">
        <v>327</v>
      </c>
      <c r="D91" s="315" t="s">
        <v>328</v>
      </c>
      <c r="E91" s="18" t="s">
        <v>103</v>
      </c>
      <c r="F91" s="316">
        <v>17.492000000000001</v>
      </c>
      <c r="G91" s="39"/>
      <c r="H91" s="45"/>
    </row>
    <row r="92" s="2" customFormat="1" ht="16.8" customHeight="1">
      <c r="A92" s="39"/>
      <c r="B92" s="45"/>
      <c r="C92" s="315" t="s">
        <v>323</v>
      </c>
      <c r="D92" s="315" t="s">
        <v>324</v>
      </c>
      <c r="E92" s="18" t="s">
        <v>93</v>
      </c>
      <c r="F92" s="316">
        <v>9.718</v>
      </c>
      <c r="G92" s="39"/>
      <c r="H92" s="45"/>
    </row>
    <row r="93" s="2" customFormat="1" ht="16.8" customHeight="1">
      <c r="A93" s="39"/>
      <c r="B93" s="45"/>
      <c r="C93" s="311" t="s">
        <v>123</v>
      </c>
      <c r="D93" s="312" t="s">
        <v>124</v>
      </c>
      <c r="E93" s="313" t="s">
        <v>93</v>
      </c>
      <c r="F93" s="314">
        <v>62.600000000000001</v>
      </c>
      <c r="G93" s="39"/>
      <c r="H93" s="45"/>
    </row>
    <row r="94" s="2" customFormat="1" ht="16.8" customHeight="1">
      <c r="A94" s="39"/>
      <c r="B94" s="45"/>
      <c r="C94" s="315" t="s">
        <v>1</v>
      </c>
      <c r="D94" s="315" t="s">
        <v>277</v>
      </c>
      <c r="E94" s="18" t="s">
        <v>1</v>
      </c>
      <c r="F94" s="316">
        <v>61.600000000000001</v>
      </c>
      <c r="G94" s="39"/>
      <c r="H94" s="45"/>
    </row>
    <row r="95" s="2" customFormat="1" ht="16.8" customHeight="1">
      <c r="A95" s="39"/>
      <c r="B95" s="45"/>
      <c r="C95" s="315" t="s">
        <v>1</v>
      </c>
      <c r="D95" s="315" t="s">
        <v>278</v>
      </c>
      <c r="E95" s="18" t="s">
        <v>1</v>
      </c>
      <c r="F95" s="316">
        <v>1</v>
      </c>
      <c r="G95" s="39"/>
      <c r="H95" s="45"/>
    </row>
    <row r="96" s="2" customFormat="1" ht="16.8" customHeight="1">
      <c r="A96" s="39"/>
      <c r="B96" s="45"/>
      <c r="C96" s="315" t="s">
        <v>123</v>
      </c>
      <c r="D96" s="315" t="s">
        <v>226</v>
      </c>
      <c r="E96" s="18" t="s">
        <v>1</v>
      </c>
      <c r="F96" s="316">
        <v>62.600000000000001</v>
      </c>
      <c r="G96" s="39"/>
      <c r="H96" s="45"/>
    </row>
    <row r="97" s="2" customFormat="1" ht="16.8" customHeight="1">
      <c r="A97" s="39"/>
      <c r="B97" s="45"/>
      <c r="C97" s="317" t="s">
        <v>798</v>
      </c>
      <c r="D97" s="39"/>
      <c r="E97" s="39"/>
      <c r="F97" s="39"/>
      <c r="G97" s="39"/>
      <c r="H97" s="45"/>
    </row>
    <row r="98" s="2" customFormat="1" ht="16.8" customHeight="1">
      <c r="A98" s="39"/>
      <c r="B98" s="45"/>
      <c r="C98" s="315" t="s">
        <v>274</v>
      </c>
      <c r="D98" s="315" t="s">
        <v>275</v>
      </c>
      <c r="E98" s="18" t="s">
        <v>113</v>
      </c>
      <c r="F98" s="316">
        <v>62.600000000000001</v>
      </c>
      <c r="G98" s="39"/>
      <c r="H98" s="45"/>
    </row>
    <row r="99" s="2" customFormat="1" ht="16.8" customHeight="1">
      <c r="A99" s="39"/>
      <c r="B99" s="45"/>
      <c r="C99" s="315" t="s">
        <v>280</v>
      </c>
      <c r="D99" s="315" t="s">
        <v>281</v>
      </c>
      <c r="E99" s="18" t="s">
        <v>113</v>
      </c>
      <c r="F99" s="316">
        <v>62.600000000000001</v>
      </c>
      <c r="G99" s="39"/>
      <c r="H99" s="45"/>
    </row>
    <row r="100" s="2" customFormat="1" ht="16.8" customHeight="1">
      <c r="A100" s="39"/>
      <c r="B100" s="45"/>
      <c r="C100" s="311" t="s">
        <v>126</v>
      </c>
      <c r="D100" s="312" t="s">
        <v>124</v>
      </c>
      <c r="E100" s="313" t="s">
        <v>113</v>
      </c>
      <c r="F100" s="314">
        <v>3</v>
      </c>
      <c r="G100" s="39"/>
      <c r="H100" s="45"/>
    </row>
    <row r="101" s="2" customFormat="1" ht="16.8" customHeight="1">
      <c r="A101" s="39"/>
      <c r="B101" s="45"/>
      <c r="C101" s="315" t="s">
        <v>1</v>
      </c>
      <c r="D101" s="315" t="s">
        <v>385</v>
      </c>
      <c r="E101" s="18" t="s">
        <v>1</v>
      </c>
      <c r="F101" s="316">
        <v>3</v>
      </c>
      <c r="G101" s="39"/>
      <c r="H101" s="45"/>
    </row>
    <row r="102" s="2" customFormat="1" ht="16.8" customHeight="1">
      <c r="A102" s="39"/>
      <c r="B102" s="45"/>
      <c r="C102" s="315" t="s">
        <v>126</v>
      </c>
      <c r="D102" s="315" t="s">
        <v>226</v>
      </c>
      <c r="E102" s="18" t="s">
        <v>1</v>
      </c>
      <c r="F102" s="316">
        <v>3</v>
      </c>
      <c r="G102" s="39"/>
      <c r="H102" s="45"/>
    </row>
    <row r="103" s="2" customFormat="1" ht="16.8" customHeight="1">
      <c r="A103" s="39"/>
      <c r="B103" s="45"/>
      <c r="C103" s="317" t="s">
        <v>798</v>
      </c>
      <c r="D103" s="39"/>
      <c r="E103" s="39"/>
      <c r="F103" s="39"/>
      <c r="G103" s="39"/>
      <c r="H103" s="45"/>
    </row>
    <row r="104" s="2" customFormat="1" ht="16.8" customHeight="1">
      <c r="A104" s="39"/>
      <c r="B104" s="45"/>
      <c r="C104" s="315" t="s">
        <v>274</v>
      </c>
      <c r="D104" s="315" t="s">
        <v>275</v>
      </c>
      <c r="E104" s="18" t="s">
        <v>113</v>
      </c>
      <c r="F104" s="316">
        <v>3</v>
      </c>
      <c r="G104" s="39"/>
      <c r="H104" s="45"/>
    </row>
    <row r="105" s="2" customFormat="1" ht="16.8" customHeight="1">
      <c r="A105" s="39"/>
      <c r="B105" s="45"/>
      <c r="C105" s="315" t="s">
        <v>280</v>
      </c>
      <c r="D105" s="315" t="s">
        <v>281</v>
      </c>
      <c r="E105" s="18" t="s">
        <v>113</v>
      </c>
      <c r="F105" s="316">
        <v>3</v>
      </c>
      <c r="G105" s="39"/>
      <c r="H105" s="45"/>
    </row>
    <row r="106" s="2" customFormat="1" ht="16.8" customHeight="1">
      <c r="A106" s="39"/>
      <c r="B106" s="45"/>
      <c r="C106" s="311" t="s">
        <v>128</v>
      </c>
      <c r="D106" s="312" t="s">
        <v>129</v>
      </c>
      <c r="E106" s="313" t="s">
        <v>130</v>
      </c>
      <c r="F106" s="314">
        <v>50</v>
      </c>
      <c r="G106" s="39"/>
      <c r="H106" s="45"/>
    </row>
    <row r="107" s="2" customFormat="1" ht="16.8" customHeight="1">
      <c r="A107" s="39"/>
      <c r="B107" s="45"/>
      <c r="C107" s="315" t="s">
        <v>128</v>
      </c>
      <c r="D107" s="315" t="s">
        <v>241</v>
      </c>
      <c r="E107" s="18" t="s">
        <v>1</v>
      </c>
      <c r="F107" s="316">
        <v>50</v>
      </c>
      <c r="G107" s="39"/>
      <c r="H107" s="45"/>
    </row>
    <row r="108" s="2" customFormat="1" ht="16.8" customHeight="1">
      <c r="A108" s="39"/>
      <c r="B108" s="45"/>
      <c r="C108" s="317" t="s">
        <v>798</v>
      </c>
      <c r="D108" s="39"/>
      <c r="E108" s="39"/>
      <c r="F108" s="39"/>
      <c r="G108" s="39"/>
      <c r="H108" s="45"/>
    </row>
    <row r="109" s="2" customFormat="1" ht="16.8" customHeight="1">
      <c r="A109" s="39"/>
      <c r="B109" s="45"/>
      <c r="C109" s="315" t="s">
        <v>238</v>
      </c>
      <c r="D109" s="315" t="s">
        <v>239</v>
      </c>
      <c r="E109" s="18" t="s">
        <v>130</v>
      </c>
      <c r="F109" s="316">
        <v>50</v>
      </c>
      <c r="G109" s="39"/>
      <c r="H109" s="45"/>
    </row>
    <row r="110" s="2" customFormat="1" ht="16.8" customHeight="1">
      <c r="A110" s="39"/>
      <c r="B110" s="45"/>
      <c r="C110" s="315" t="s">
        <v>243</v>
      </c>
      <c r="D110" s="315" t="s">
        <v>244</v>
      </c>
      <c r="E110" s="18" t="s">
        <v>130</v>
      </c>
      <c r="F110" s="316">
        <v>50</v>
      </c>
      <c r="G110" s="39"/>
      <c r="H110" s="45"/>
    </row>
    <row r="111" s="2" customFormat="1" ht="16.8" customHeight="1">
      <c r="A111" s="39"/>
      <c r="B111" s="45"/>
      <c r="C111" s="311" t="s">
        <v>132</v>
      </c>
      <c r="D111" s="312" t="s">
        <v>129</v>
      </c>
      <c r="E111" s="313" t="s">
        <v>130</v>
      </c>
      <c r="F111" s="314">
        <v>40</v>
      </c>
      <c r="G111" s="39"/>
      <c r="H111" s="45"/>
    </row>
    <row r="112" s="2" customFormat="1" ht="16.8" customHeight="1">
      <c r="A112" s="39"/>
      <c r="B112" s="45"/>
      <c r="C112" s="315" t="s">
        <v>132</v>
      </c>
      <c r="D112" s="315" t="s">
        <v>354</v>
      </c>
      <c r="E112" s="18" t="s">
        <v>1</v>
      </c>
      <c r="F112" s="316">
        <v>40</v>
      </c>
      <c r="G112" s="39"/>
      <c r="H112" s="45"/>
    </row>
    <row r="113" s="2" customFormat="1" ht="16.8" customHeight="1">
      <c r="A113" s="39"/>
      <c r="B113" s="45"/>
      <c r="C113" s="317" t="s">
        <v>798</v>
      </c>
      <c r="D113" s="39"/>
      <c r="E113" s="39"/>
      <c r="F113" s="39"/>
      <c r="G113" s="39"/>
      <c r="H113" s="45"/>
    </row>
    <row r="114" s="2" customFormat="1" ht="16.8" customHeight="1">
      <c r="A114" s="39"/>
      <c r="B114" s="45"/>
      <c r="C114" s="315" t="s">
        <v>238</v>
      </c>
      <c r="D114" s="315" t="s">
        <v>239</v>
      </c>
      <c r="E114" s="18" t="s">
        <v>130</v>
      </c>
      <c r="F114" s="316">
        <v>40</v>
      </c>
      <c r="G114" s="39"/>
      <c r="H114" s="45"/>
    </row>
    <row r="115" s="2" customFormat="1" ht="16.8" customHeight="1">
      <c r="A115" s="39"/>
      <c r="B115" s="45"/>
      <c r="C115" s="315" t="s">
        <v>243</v>
      </c>
      <c r="D115" s="315" t="s">
        <v>244</v>
      </c>
      <c r="E115" s="18" t="s">
        <v>130</v>
      </c>
      <c r="F115" s="316">
        <v>40</v>
      </c>
      <c r="G115" s="39"/>
      <c r="H115" s="45"/>
    </row>
    <row r="116" s="2" customFormat="1" ht="16.8" customHeight="1">
      <c r="A116" s="39"/>
      <c r="B116" s="45"/>
      <c r="C116" s="311" t="s">
        <v>134</v>
      </c>
      <c r="D116" s="312" t="s">
        <v>135</v>
      </c>
      <c r="E116" s="313" t="s">
        <v>93</v>
      </c>
      <c r="F116" s="314">
        <v>-6.6840000000000002</v>
      </c>
      <c r="G116" s="39"/>
      <c r="H116" s="45"/>
    </row>
    <row r="117" s="2" customFormat="1" ht="16.8" customHeight="1">
      <c r="A117" s="39"/>
      <c r="B117" s="45"/>
      <c r="C117" s="315" t="s">
        <v>1</v>
      </c>
      <c r="D117" s="315" t="s">
        <v>409</v>
      </c>
      <c r="E117" s="18" t="s">
        <v>1</v>
      </c>
      <c r="F117" s="316">
        <v>-6.6840000000000002</v>
      </c>
      <c r="G117" s="39"/>
      <c r="H117" s="45"/>
    </row>
    <row r="118" s="2" customFormat="1" ht="16.8" customHeight="1">
      <c r="A118" s="39"/>
      <c r="B118" s="45"/>
      <c r="C118" s="315" t="s">
        <v>134</v>
      </c>
      <c r="D118" s="315" t="s">
        <v>307</v>
      </c>
      <c r="E118" s="18" t="s">
        <v>1</v>
      </c>
      <c r="F118" s="316">
        <v>-6.6840000000000002</v>
      </c>
      <c r="G118" s="39"/>
      <c r="H118" s="45"/>
    </row>
    <row r="119" s="2" customFormat="1" ht="16.8" customHeight="1">
      <c r="A119" s="39"/>
      <c r="B119" s="45"/>
      <c r="C119" s="317" t="s">
        <v>798</v>
      </c>
      <c r="D119" s="39"/>
      <c r="E119" s="39"/>
      <c r="F119" s="39"/>
      <c r="G119" s="39"/>
      <c r="H119" s="45"/>
    </row>
    <row r="120" s="2" customFormat="1" ht="16.8" customHeight="1">
      <c r="A120" s="39"/>
      <c r="B120" s="45"/>
      <c r="C120" s="315" t="s">
        <v>302</v>
      </c>
      <c r="D120" s="315" t="s">
        <v>303</v>
      </c>
      <c r="E120" s="18" t="s">
        <v>93</v>
      </c>
      <c r="F120" s="316">
        <v>13.683999999999999</v>
      </c>
      <c r="G120" s="39"/>
      <c r="H120" s="45"/>
    </row>
    <row r="121" s="2" customFormat="1" ht="16.8" customHeight="1">
      <c r="A121" s="39"/>
      <c r="B121" s="45"/>
      <c r="C121" s="315" t="s">
        <v>309</v>
      </c>
      <c r="D121" s="315" t="s">
        <v>310</v>
      </c>
      <c r="E121" s="18" t="s">
        <v>93</v>
      </c>
      <c r="F121" s="316">
        <v>6.6840000000000002</v>
      </c>
      <c r="G121" s="39"/>
      <c r="H121" s="45"/>
    </row>
    <row r="122" s="2" customFormat="1" ht="16.8" customHeight="1">
      <c r="A122" s="39"/>
      <c r="B122" s="45"/>
      <c r="C122" s="311" t="s">
        <v>137</v>
      </c>
      <c r="D122" s="312" t="s">
        <v>135</v>
      </c>
      <c r="E122" s="313" t="s">
        <v>93</v>
      </c>
      <c r="F122" s="314">
        <v>-9.718</v>
      </c>
      <c r="G122" s="39"/>
      <c r="H122" s="45"/>
    </row>
    <row r="123" s="2" customFormat="1" ht="16.8" customHeight="1">
      <c r="A123" s="39"/>
      <c r="B123" s="45"/>
      <c r="C123" s="315" t="s">
        <v>1</v>
      </c>
      <c r="D123" s="315" t="s">
        <v>308</v>
      </c>
      <c r="E123" s="18" t="s">
        <v>1</v>
      </c>
      <c r="F123" s="316">
        <v>-9.718</v>
      </c>
      <c r="G123" s="39"/>
      <c r="H123" s="45"/>
    </row>
    <row r="124" s="2" customFormat="1" ht="16.8" customHeight="1">
      <c r="A124" s="39"/>
      <c r="B124" s="45"/>
      <c r="C124" s="315" t="s">
        <v>137</v>
      </c>
      <c r="D124" s="315" t="s">
        <v>307</v>
      </c>
      <c r="E124" s="18" t="s">
        <v>1</v>
      </c>
      <c r="F124" s="316">
        <v>-9.718</v>
      </c>
      <c r="G124" s="39"/>
      <c r="H124" s="45"/>
    </row>
    <row r="125" s="2" customFormat="1" ht="16.8" customHeight="1">
      <c r="A125" s="39"/>
      <c r="B125" s="45"/>
      <c r="C125" s="317" t="s">
        <v>798</v>
      </c>
      <c r="D125" s="39"/>
      <c r="E125" s="39"/>
      <c r="F125" s="39"/>
      <c r="G125" s="39"/>
      <c r="H125" s="45"/>
    </row>
    <row r="126" s="2" customFormat="1" ht="16.8" customHeight="1">
      <c r="A126" s="39"/>
      <c r="B126" s="45"/>
      <c r="C126" s="315" t="s">
        <v>302</v>
      </c>
      <c r="D126" s="315" t="s">
        <v>303</v>
      </c>
      <c r="E126" s="18" t="s">
        <v>93</v>
      </c>
      <c r="F126" s="316">
        <v>15.744999999999999</v>
      </c>
      <c r="G126" s="39"/>
      <c r="H126" s="45"/>
    </row>
    <row r="127" s="2" customFormat="1" ht="16.8" customHeight="1">
      <c r="A127" s="39"/>
      <c r="B127" s="45"/>
      <c r="C127" s="315" t="s">
        <v>309</v>
      </c>
      <c r="D127" s="315" t="s">
        <v>310</v>
      </c>
      <c r="E127" s="18" t="s">
        <v>93</v>
      </c>
      <c r="F127" s="316">
        <v>9.718</v>
      </c>
      <c r="G127" s="39"/>
      <c r="H127" s="45"/>
    </row>
    <row r="128" s="2" customFormat="1" ht="16.8" customHeight="1">
      <c r="A128" s="39"/>
      <c r="B128" s="45"/>
      <c r="C128" s="311" t="s">
        <v>139</v>
      </c>
      <c r="D128" s="312" t="s">
        <v>140</v>
      </c>
      <c r="E128" s="313" t="s">
        <v>93</v>
      </c>
      <c r="F128" s="314">
        <v>7.5</v>
      </c>
      <c r="G128" s="39"/>
      <c r="H128" s="45"/>
    </row>
    <row r="129" s="2" customFormat="1" ht="16.8" customHeight="1">
      <c r="A129" s="39"/>
      <c r="B129" s="45"/>
      <c r="C129" s="315" t="s">
        <v>1</v>
      </c>
      <c r="D129" s="315" t="s">
        <v>367</v>
      </c>
      <c r="E129" s="18" t="s">
        <v>1</v>
      </c>
      <c r="F129" s="316">
        <v>6</v>
      </c>
      <c r="G129" s="39"/>
      <c r="H129" s="45"/>
    </row>
    <row r="130" s="2" customFormat="1" ht="16.8" customHeight="1">
      <c r="A130" s="39"/>
      <c r="B130" s="45"/>
      <c r="C130" s="315" t="s">
        <v>1</v>
      </c>
      <c r="D130" s="315" t="s">
        <v>368</v>
      </c>
      <c r="E130" s="18" t="s">
        <v>1</v>
      </c>
      <c r="F130" s="316">
        <v>1.5</v>
      </c>
      <c r="G130" s="39"/>
      <c r="H130" s="45"/>
    </row>
    <row r="131" s="2" customFormat="1" ht="16.8" customHeight="1">
      <c r="A131" s="39"/>
      <c r="B131" s="45"/>
      <c r="C131" s="315" t="s">
        <v>139</v>
      </c>
      <c r="D131" s="315" t="s">
        <v>226</v>
      </c>
      <c r="E131" s="18" t="s">
        <v>1</v>
      </c>
      <c r="F131" s="316">
        <v>7.5</v>
      </c>
      <c r="G131" s="39"/>
      <c r="H131" s="45"/>
    </row>
    <row r="132" s="2" customFormat="1" ht="16.8" customHeight="1">
      <c r="A132" s="39"/>
      <c r="B132" s="45"/>
      <c r="C132" s="317" t="s">
        <v>798</v>
      </c>
      <c r="D132" s="39"/>
      <c r="E132" s="39"/>
      <c r="F132" s="39"/>
      <c r="G132" s="39"/>
      <c r="H132" s="45"/>
    </row>
    <row r="133" s="2" customFormat="1">
      <c r="A133" s="39"/>
      <c r="B133" s="45"/>
      <c r="C133" s="315" t="s">
        <v>363</v>
      </c>
      <c r="D133" s="315" t="s">
        <v>364</v>
      </c>
      <c r="E133" s="18" t="s">
        <v>93</v>
      </c>
      <c r="F133" s="316">
        <v>7.5</v>
      </c>
      <c r="G133" s="39"/>
      <c r="H133" s="45"/>
    </row>
    <row r="134" s="2" customFormat="1" ht="16.8" customHeight="1">
      <c r="A134" s="39"/>
      <c r="B134" s="45"/>
      <c r="C134" s="315" t="s">
        <v>302</v>
      </c>
      <c r="D134" s="315" t="s">
        <v>303</v>
      </c>
      <c r="E134" s="18" t="s">
        <v>93</v>
      </c>
      <c r="F134" s="316">
        <v>13.683999999999999</v>
      </c>
      <c r="G134" s="39"/>
      <c r="H134" s="45"/>
    </row>
    <row r="135" s="2" customFormat="1" ht="16.8" customHeight="1">
      <c r="A135" s="39"/>
      <c r="B135" s="45"/>
      <c r="C135" s="311" t="s">
        <v>142</v>
      </c>
      <c r="D135" s="312" t="s">
        <v>143</v>
      </c>
      <c r="E135" s="313" t="s">
        <v>93</v>
      </c>
      <c r="F135" s="314">
        <v>25.739999999999998</v>
      </c>
      <c r="G135" s="39"/>
      <c r="H135" s="45"/>
    </row>
    <row r="136" s="2" customFormat="1">
      <c r="A136" s="39"/>
      <c r="B136" s="45"/>
      <c r="C136" s="315" t="s">
        <v>1</v>
      </c>
      <c r="D136" s="315" t="s">
        <v>261</v>
      </c>
      <c r="E136" s="18" t="s">
        <v>1</v>
      </c>
      <c r="F136" s="316">
        <v>25.739999999999998</v>
      </c>
      <c r="G136" s="39"/>
      <c r="H136" s="45"/>
    </row>
    <row r="137" s="2" customFormat="1" ht="16.8" customHeight="1">
      <c r="A137" s="39"/>
      <c r="B137" s="45"/>
      <c r="C137" s="315" t="s">
        <v>142</v>
      </c>
      <c r="D137" s="315" t="s">
        <v>226</v>
      </c>
      <c r="E137" s="18" t="s">
        <v>1</v>
      </c>
      <c r="F137" s="316">
        <v>25.739999999999998</v>
      </c>
      <c r="G137" s="39"/>
      <c r="H137" s="45"/>
    </row>
    <row r="138" s="2" customFormat="1" ht="16.8" customHeight="1">
      <c r="A138" s="39"/>
      <c r="B138" s="45"/>
      <c r="C138" s="317" t="s">
        <v>798</v>
      </c>
      <c r="D138" s="39"/>
      <c r="E138" s="39"/>
      <c r="F138" s="39"/>
      <c r="G138" s="39"/>
      <c r="H138" s="45"/>
    </row>
    <row r="139" s="2" customFormat="1">
      <c r="A139" s="39"/>
      <c r="B139" s="45"/>
      <c r="C139" s="315" t="s">
        <v>256</v>
      </c>
      <c r="D139" s="315" t="s">
        <v>257</v>
      </c>
      <c r="E139" s="18" t="s">
        <v>93</v>
      </c>
      <c r="F139" s="316">
        <v>25.739999999999998</v>
      </c>
      <c r="G139" s="39"/>
      <c r="H139" s="45"/>
    </row>
    <row r="140" s="2" customFormat="1" ht="16.8" customHeight="1">
      <c r="A140" s="39"/>
      <c r="B140" s="45"/>
      <c r="C140" s="315" t="s">
        <v>302</v>
      </c>
      <c r="D140" s="315" t="s">
        <v>303</v>
      </c>
      <c r="E140" s="18" t="s">
        <v>93</v>
      </c>
      <c r="F140" s="316">
        <v>15.744999999999999</v>
      </c>
      <c r="G140" s="39"/>
      <c r="H140" s="45"/>
    </row>
    <row r="141" s="2" customFormat="1" ht="16.8" customHeight="1">
      <c r="A141" s="39"/>
      <c r="B141" s="45"/>
      <c r="C141" s="311" t="s">
        <v>799</v>
      </c>
      <c r="D141" s="312" t="s">
        <v>800</v>
      </c>
      <c r="E141" s="313" t="s">
        <v>113</v>
      </c>
      <c r="F141" s="314">
        <v>15.43</v>
      </c>
      <c r="G141" s="39"/>
      <c r="H141" s="45"/>
    </row>
    <row r="142" s="2" customFormat="1" ht="16.8" customHeight="1">
      <c r="A142" s="39"/>
      <c r="B142" s="45"/>
      <c r="C142" s="311" t="s">
        <v>145</v>
      </c>
      <c r="D142" s="312" t="s">
        <v>146</v>
      </c>
      <c r="E142" s="313" t="s">
        <v>93</v>
      </c>
      <c r="F142" s="314">
        <v>0.375</v>
      </c>
      <c r="G142" s="39"/>
      <c r="H142" s="45"/>
    </row>
    <row r="143" s="2" customFormat="1" ht="16.8" customHeight="1">
      <c r="A143" s="39"/>
      <c r="B143" s="45"/>
      <c r="C143" s="315" t="s">
        <v>1</v>
      </c>
      <c r="D143" s="315" t="s">
        <v>378</v>
      </c>
      <c r="E143" s="18" t="s">
        <v>1</v>
      </c>
      <c r="F143" s="316">
        <v>0.375</v>
      </c>
      <c r="G143" s="39"/>
      <c r="H143" s="45"/>
    </row>
    <row r="144" s="2" customFormat="1" ht="16.8" customHeight="1">
      <c r="A144" s="39"/>
      <c r="B144" s="45"/>
      <c r="C144" s="315" t="s">
        <v>145</v>
      </c>
      <c r="D144" s="315" t="s">
        <v>226</v>
      </c>
      <c r="E144" s="18" t="s">
        <v>1</v>
      </c>
      <c r="F144" s="316">
        <v>0.375</v>
      </c>
      <c r="G144" s="39"/>
      <c r="H144" s="45"/>
    </row>
    <row r="145" s="2" customFormat="1" ht="16.8" customHeight="1">
      <c r="A145" s="39"/>
      <c r="B145" s="45"/>
      <c r="C145" s="317" t="s">
        <v>798</v>
      </c>
      <c r="D145" s="39"/>
      <c r="E145" s="39"/>
      <c r="F145" s="39"/>
      <c r="G145" s="39"/>
      <c r="H145" s="45"/>
    </row>
    <row r="146" s="2" customFormat="1" ht="16.8" customHeight="1">
      <c r="A146" s="39"/>
      <c r="B146" s="45"/>
      <c r="C146" s="315" t="s">
        <v>263</v>
      </c>
      <c r="D146" s="315" t="s">
        <v>264</v>
      </c>
      <c r="E146" s="18" t="s">
        <v>93</v>
      </c>
      <c r="F146" s="316">
        <v>0.375</v>
      </c>
      <c r="G146" s="39"/>
      <c r="H146" s="45"/>
    </row>
    <row r="147" s="2" customFormat="1" ht="16.8" customHeight="1">
      <c r="A147" s="39"/>
      <c r="B147" s="45"/>
      <c r="C147" s="315" t="s">
        <v>302</v>
      </c>
      <c r="D147" s="315" t="s">
        <v>303</v>
      </c>
      <c r="E147" s="18" t="s">
        <v>93</v>
      </c>
      <c r="F147" s="316">
        <v>13.683999999999999</v>
      </c>
      <c r="G147" s="39"/>
      <c r="H147" s="45"/>
    </row>
    <row r="148" s="2" customFormat="1" ht="16.8" customHeight="1">
      <c r="A148" s="39"/>
      <c r="B148" s="45"/>
      <c r="C148" s="311" t="s">
        <v>148</v>
      </c>
      <c r="D148" s="312" t="s">
        <v>146</v>
      </c>
      <c r="E148" s="313" t="s">
        <v>93</v>
      </c>
      <c r="F148" s="314">
        <v>0.125</v>
      </c>
      <c r="G148" s="39"/>
      <c r="H148" s="45"/>
    </row>
    <row r="149" s="2" customFormat="1" ht="16.8" customHeight="1">
      <c r="A149" s="39"/>
      <c r="B149" s="45"/>
      <c r="C149" s="315" t="s">
        <v>1</v>
      </c>
      <c r="D149" s="315" t="s">
        <v>266</v>
      </c>
      <c r="E149" s="18" t="s">
        <v>1</v>
      </c>
      <c r="F149" s="316">
        <v>0.125</v>
      </c>
      <c r="G149" s="39"/>
      <c r="H149" s="45"/>
    </row>
    <row r="150" s="2" customFormat="1" ht="16.8" customHeight="1">
      <c r="A150" s="39"/>
      <c r="B150" s="45"/>
      <c r="C150" s="315" t="s">
        <v>148</v>
      </c>
      <c r="D150" s="315" t="s">
        <v>226</v>
      </c>
      <c r="E150" s="18" t="s">
        <v>1</v>
      </c>
      <c r="F150" s="316">
        <v>0.125</v>
      </c>
      <c r="G150" s="39"/>
      <c r="H150" s="45"/>
    </row>
    <row r="151" s="2" customFormat="1" ht="16.8" customHeight="1">
      <c r="A151" s="39"/>
      <c r="B151" s="45"/>
      <c r="C151" s="317" t="s">
        <v>798</v>
      </c>
      <c r="D151" s="39"/>
      <c r="E151" s="39"/>
      <c r="F151" s="39"/>
      <c r="G151" s="39"/>
      <c r="H151" s="45"/>
    </row>
    <row r="152" s="2" customFormat="1" ht="16.8" customHeight="1">
      <c r="A152" s="39"/>
      <c r="B152" s="45"/>
      <c r="C152" s="315" t="s">
        <v>263</v>
      </c>
      <c r="D152" s="315" t="s">
        <v>264</v>
      </c>
      <c r="E152" s="18" t="s">
        <v>93</v>
      </c>
      <c r="F152" s="316">
        <v>0.125</v>
      </c>
      <c r="G152" s="39"/>
      <c r="H152" s="45"/>
    </row>
    <row r="153" s="2" customFormat="1" ht="16.8" customHeight="1">
      <c r="A153" s="39"/>
      <c r="B153" s="45"/>
      <c r="C153" s="315" t="s">
        <v>302</v>
      </c>
      <c r="D153" s="315" t="s">
        <v>303</v>
      </c>
      <c r="E153" s="18" t="s">
        <v>93</v>
      </c>
      <c r="F153" s="316">
        <v>15.744999999999999</v>
      </c>
      <c r="G153" s="39"/>
      <c r="H153" s="45"/>
    </row>
    <row r="154" s="2" customFormat="1" ht="16.8" customHeight="1">
      <c r="A154" s="39"/>
      <c r="B154" s="45"/>
      <c r="C154" s="311" t="s">
        <v>408</v>
      </c>
      <c r="D154" s="312" t="s">
        <v>801</v>
      </c>
      <c r="E154" s="313" t="s">
        <v>93</v>
      </c>
      <c r="F154" s="314">
        <v>19.971</v>
      </c>
      <c r="G154" s="39"/>
      <c r="H154" s="45"/>
    </row>
    <row r="155" s="2" customFormat="1" ht="16.8" customHeight="1">
      <c r="A155" s="39"/>
      <c r="B155" s="45"/>
      <c r="C155" s="315" t="s">
        <v>1</v>
      </c>
      <c r="D155" s="315" t="s">
        <v>407</v>
      </c>
      <c r="E155" s="18" t="s">
        <v>1</v>
      </c>
      <c r="F155" s="316">
        <v>19.971</v>
      </c>
      <c r="G155" s="39"/>
      <c r="H155" s="45"/>
    </row>
    <row r="156" s="2" customFormat="1" ht="16.8" customHeight="1">
      <c r="A156" s="39"/>
      <c r="B156" s="45"/>
      <c r="C156" s="315" t="s">
        <v>408</v>
      </c>
      <c r="D156" s="315" t="s">
        <v>307</v>
      </c>
      <c r="E156" s="18" t="s">
        <v>1</v>
      </c>
      <c r="F156" s="316">
        <v>19.971</v>
      </c>
      <c r="G156" s="39"/>
      <c r="H156" s="45"/>
    </row>
    <row r="157" s="2" customFormat="1" ht="16.8" customHeight="1">
      <c r="A157" s="39"/>
      <c r="B157" s="45"/>
      <c r="C157" s="311" t="s">
        <v>306</v>
      </c>
      <c r="D157" s="312" t="s">
        <v>801</v>
      </c>
      <c r="E157" s="313" t="s">
        <v>93</v>
      </c>
      <c r="F157" s="314">
        <v>25.864999999999998</v>
      </c>
      <c r="G157" s="39"/>
      <c r="H157" s="45"/>
    </row>
    <row r="158" s="2" customFormat="1" ht="16.8" customHeight="1">
      <c r="A158" s="39"/>
      <c r="B158" s="45"/>
      <c r="C158" s="315" t="s">
        <v>1</v>
      </c>
      <c r="D158" s="315" t="s">
        <v>305</v>
      </c>
      <c r="E158" s="18" t="s">
        <v>1</v>
      </c>
      <c r="F158" s="316">
        <v>25.864999999999998</v>
      </c>
      <c r="G158" s="39"/>
      <c r="H158" s="45"/>
    </row>
    <row r="159" s="2" customFormat="1" ht="16.8" customHeight="1">
      <c r="A159" s="39"/>
      <c r="B159" s="45"/>
      <c r="C159" s="315" t="s">
        <v>306</v>
      </c>
      <c r="D159" s="315" t="s">
        <v>307</v>
      </c>
      <c r="E159" s="18" t="s">
        <v>1</v>
      </c>
      <c r="F159" s="316">
        <v>25.864999999999998</v>
      </c>
      <c r="G159" s="39"/>
      <c r="H159" s="45"/>
    </row>
    <row r="160" s="2" customFormat="1" ht="16.8" customHeight="1">
      <c r="A160" s="39"/>
      <c r="B160" s="45"/>
      <c r="C160" s="311" t="s">
        <v>150</v>
      </c>
      <c r="D160" s="312" t="s">
        <v>151</v>
      </c>
      <c r="E160" s="313" t="s">
        <v>130</v>
      </c>
      <c r="F160" s="314">
        <v>5</v>
      </c>
      <c r="G160" s="39"/>
      <c r="H160" s="45"/>
    </row>
    <row r="161" s="2" customFormat="1" ht="16.8" customHeight="1">
      <c r="A161" s="39"/>
      <c r="B161" s="45"/>
      <c r="C161" s="315" t="s">
        <v>150</v>
      </c>
      <c r="D161" s="315" t="s">
        <v>250</v>
      </c>
      <c r="E161" s="18" t="s">
        <v>1</v>
      </c>
      <c r="F161" s="316">
        <v>5</v>
      </c>
      <c r="G161" s="39"/>
      <c r="H161" s="45"/>
    </row>
    <row r="162" s="2" customFormat="1" ht="16.8" customHeight="1">
      <c r="A162" s="39"/>
      <c r="B162" s="45"/>
      <c r="C162" s="317" t="s">
        <v>798</v>
      </c>
      <c r="D162" s="39"/>
      <c r="E162" s="39"/>
      <c r="F162" s="39"/>
      <c r="G162" s="39"/>
      <c r="H162" s="45"/>
    </row>
    <row r="163" s="2" customFormat="1" ht="16.8" customHeight="1">
      <c r="A163" s="39"/>
      <c r="B163" s="45"/>
      <c r="C163" s="315" t="s">
        <v>247</v>
      </c>
      <c r="D163" s="315" t="s">
        <v>248</v>
      </c>
      <c r="E163" s="18" t="s">
        <v>130</v>
      </c>
      <c r="F163" s="316">
        <v>5</v>
      </c>
      <c r="G163" s="39"/>
      <c r="H163" s="45"/>
    </row>
    <row r="164" s="2" customFormat="1" ht="16.8" customHeight="1">
      <c r="A164" s="39"/>
      <c r="B164" s="45"/>
      <c r="C164" s="315" t="s">
        <v>252</v>
      </c>
      <c r="D164" s="315" t="s">
        <v>253</v>
      </c>
      <c r="E164" s="18" t="s">
        <v>130</v>
      </c>
      <c r="F164" s="316">
        <v>5</v>
      </c>
      <c r="G164" s="39"/>
      <c r="H164" s="45"/>
    </row>
    <row r="165" s="2" customFormat="1" ht="16.8" customHeight="1">
      <c r="A165" s="39"/>
      <c r="B165" s="45"/>
      <c r="C165" s="311" t="s">
        <v>153</v>
      </c>
      <c r="D165" s="312" t="s">
        <v>151</v>
      </c>
      <c r="E165" s="313" t="s">
        <v>130</v>
      </c>
      <c r="F165" s="314">
        <v>4</v>
      </c>
      <c r="G165" s="39"/>
      <c r="H165" s="45"/>
    </row>
    <row r="166" s="2" customFormat="1" ht="16.8" customHeight="1">
      <c r="A166" s="39"/>
      <c r="B166" s="45"/>
      <c r="C166" s="315" t="s">
        <v>153</v>
      </c>
      <c r="D166" s="315" t="s">
        <v>359</v>
      </c>
      <c r="E166" s="18" t="s">
        <v>1</v>
      </c>
      <c r="F166" s="316">
        <v>4</v>
      </c>
      <c r="G166" s="39"/>
      <c r="H166" s="45"/>
    </row>
    <row r="167" s="2" customFormat="1" ht="16.8" customHeight="1">
      <c r="A167" s="39"/>
      <c r="B167" s="45"/>
      <c r="C167" s="317" t="s">
        <v>798</v>
      </c>
      <c r="D167" s="39"/>
      <c r="E167" s="39"/>
      <c r="F167" s="39"/>
      <c r="G167" s="39"/>
      <c r="H167" s="45"/>
    </row>
    <row r="168" s="2" customFormat="1" ht="16.8" customHeight="1">
      <c r="A168" s="39"/>
      <c r="B168" s="45"/>
      <c r="C168" s="315" t="s">
        <v>247</v>
      </c>
      <c r="D168" s="315" t="s">
        <v>248</v>
      </c>
      <c r="E168" s="18" t="s">
        <v>130</v>
      </c>
      <c r="F168" s="316">
        <v>4</v>
      </c>
      <c r="G168" s="39"/>
      <c r="H168" s="45"/>
    </row>
    <row r="169" s="2" customFormat="1" ht="16.8" customHeight="1">
      <c r="A169" s="39"/>
      <c r="B169" s="45"/>
      <c r="C169" s="315" t="s">
        <v>252</v>
      </c>
      <c r="D169" s="315" t="s">
        <v>253</v>
      </c>
      <c r="E169" s="18" t="s">
        <v>130</v>
      </c>
      <c r="F169" s="316">
        <v>4</v>
      </c>
      <c r="G169" s="39"/>
      <c r="H169" s="45"/>
    </row>
    <row r="170" s="2" customFormat="1" ht="7.44" customHeight="1">
      <c r="A170" s="39"/>
      <c r="B170" s="168"/>
      <c r="C170" s="169"/>
      <c r="D170" s="169"/>
      <c r="E170" s="169"/>
      <c r="F170" s="169"/>
      <c r="G170" s="169"/>
      <c r="H170" s="45"/>
    </row>
    <row r="171" s="2" customFormat="1">
      <c r="A171" s="39"/>
      <c r="B171" s="39"/>
      <c r="C171" s="39"/>
      <c r="D171" s="39"/>
      <c r="E171" s="39"/>
      <c r="F171" s="39"/>
      <c r="G171" s="39"/>
      <c r="H171" s="39"/>
    </row>
  </sheetData>
  <sheetProtection sheet="1" formatColumns="0" formatRows="0" objects="1" scenarios="1" spinCount="100000" saltValue="e8b2uNUUv/71TwjX3p3KgQQfTiVBz+mJ3h4foCzsLSSjP8eTMbr3MXHn3CGvmkRJg4H/svwafO69B5+7+yEF4A==" hashValue="NsRo3xpEISp4hNTk53R1FTbjgFuFvkpwyNC5w5ioz+Dyub4oqoyWvsm4EheyqXwW5e9OrEwEDQsXAAShFU37Cg==" algorithmName="SHA-512" password="8574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40" ma:contentTypeDescription="Vytvoří nový dokument" ma:contentTypeScope="" ma:versionID="09084ee19973f5c4f14fbf5cd2845ab0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68427b91c1e2909f3b1aa54b7e7f642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  <xsd:element ref="ns3:Dynamics" minOccurs="0"/>
                <xsd:element ref="ns3:Vlastn_x00ed_kkontrakt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ynamics" ma:index="39" nillable="true" ma:displayName="Dynamics " ma:format="Hyperlink" ma:internalName="Dynamic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Vlastn_x00ed_kkontraktu" ma:index="40" nillable="true" ma:displayName="Vlastník kontraktu" ma:format="Dropdown" ma:internalName="Vlastn_x00ed_kkontraktu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Objednatel xmlns="1b0a2e31-377b-4a4f-8b74-191dd8e2e1a2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_Flow_SignoffStatus xmlns="1b0a2e31-377b-4a4f-8b74-191dd8e2e1a2" xsi:nil="true"/>
    <PageLayoutType xmlns="http://schemas.microsoft.com/sharepoint/v3" xsi:nil="true"/>
    <Dynamics xmlns="1b0a2e31-377b-4a4f-8b74-191dd8e2e1a2">
      <Url xsi:nil="true"/>
      <Description xsi:nil="true"/>
    </Dynamics>
    <Vlastn_x00ed_kkontraktu xmlns="1b0a2e31-377b-4a4f-8b74-191dd8e2e1a2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  <PromotedState xmlns="http://schemas.microsoft.com/sharepoint/v3">0</PromotedState>
  </documentManagement>
</p:properties>
</file>

<file path=customXml/itemProps1.xml><?xml version="1.0" encoding="utf-8"?>
<ds:datastoreItem xmlns:ds="http://schemas.openxmlformats.org/officeDocument/2006/customXml" ds:itemID="{4AB908C7-285B-4E48-98C5-FEFAB32A4528}"/>
</file>

<file path=customXml/itemProps2.xml><?xml version="1.0" encoding="utf-8"?>
<ds:datastoreItem xmlns:ds="http://schemas.openxmlformats.org/officeDocument/2006/customXml" ds:itemID="{18C3876D-0F86-4D00-A346-E8853B921C22}"/>
</file>

<file path=customXml/itemProps3.xml><?xml version="1.0" encoding="utf-8"?>
<ds:datastoreItem xmlns:ds="http://schemas.openxmlformats.org/officeDocument/2006/customXml" ds:itemID="{92C322F7-1583-415B-A562-5641BCE8329A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Teplý Petr</dc:creator>
  <cp:lastModifiedBy>Teplý Petr</cp:lastModifiedBy>
  <dcterms:created xsi:type="dcterms:W3CDTF">2025-04-10T06:40:18Z</dcterms:created>
  <dcterms:modified xsi:type="dcterms:W3CDTF">2025-04-10T06:40:20Z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